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075"/>
  </bookViews>
  <sheets>
    <sheet name="Coarse_cereals" sheetId="5" r:id="rId1"/>
    <sheet name="Raj_&amp;_Gujarat" sheetId="6" r:id="rId2"/>
  </sheets>
  <definedNames>
    <definedName name="_xlnm.Print_Area" localSheetId="0">Coarse_cereals!$A$1:$N$210</definedName>
  </definedNames>
  <calcPr calcId="124519"/>
</workbook>
</file>

<file path=xl/calcChain.xml><?xml version="1.0" encoding="utf-8"?>
<calcChain xmlns="http://schemas.openxmlformats.org/spreadsheetml/2006/main">
  <c r="E67" i="6"/>
  <c r="E141" i="5"/>
  <c r="E60" i="6"/>
  <c r="F60"/>
  <c r="J67"/>
  <c r="I67"/>
  <c r="H67"/>
  <c r="G67"/>
  <c r="J60"/>
  <c r="I60"/>
  <c r="H60"/>
  <c r="G60"/>
  <c r="J53"/>
  <c r="J54" s="1"/>
  <c r="J61" s="1"/>
  <c r="I53"/>
  <c r="I54" s="1"/>
  <c r="I61" s="1"/>
  <c r="H53"/>
  <c r="H54" s="1"/>
  <c r="H61" s="1"/>
  <c r="G53"/>
  <c r="G54" s="1"/>
  <c r="G61" s="1"/>
  <c r="J29"/>
  <c r="I29"/>
  <c r="H29"/>
  <c r="G29"/>
  <c r="J23"/>
  <c r="I23"/>
  <c r="H23"/>
  <c r="G23"/>
  <c r="J15"/>
  <c r="J16" s="1"/>
  <c r="J24" s="1"/>
  <c r="I15"/>
  <c r="I16" s="1"/>
  <c r="I24" s="1"/>
  <c r="H15"/>
  <c r="H16" s="1"/>
  <c r="G15"/>
  <c r="G16" s="1"/>
  <c r="G24" s="1"/>
  <c r="H117" i="5"/>
  <c r="H24" i="6" l="1"/>
  <c r="E89" i="5"/>
  <c r="F141" l="1"/>
  <c r="E208" l="1"/>
  <c r="L10" i="6" l="1"/>
  <c r="E53"/>
  <c r="E15"/>
  <c r="G89" i="5" l="1"/>
  <c r="H89"/>
  <c r="I89"/>
  <c r="J89"/>
  <c r="J73" i="6"/>
  <c r="I73"/>
  <c r="J34"/>
  <c r="I34"/>
  <c r="H34"/>
  <c r="G34"/>
  <c r="D10"/>
  <c r="K10" s="1"/>
  <c r="M10"/>
  <c r="N10"/>
  <c r="D11"/>
  <c r="L11"/>
  <c r="M11"/>
  <c r="N11"/>
  <c r="D12"/>
  <c r="K12" s="1"/>
  <c r="L12"/>
  <c r="M12"/>
  <c r="N12"/>
  <c r="D13"/>
  <c r="K13" s="1"/>
  <c r="L13"/>
  <c r="M13"/>
  <c r="N13"/>
  <c r="D14"/>
  <c r="K14" s="1"/>
  <c r="L14"/>
  <c r="M14"/>
  <c r="N14"/>
  <c r="C15"/>
  <c r="C16" s="1"/>
  <c r="N15"/>
  <c r="F15"/>
  <c r="F16" s="1"/>
  <c r="D17"/>
  <c r="K17" s="1"/>
  <c r="L17"/>
  <c r="M17"/>
  <c r="N17"/>
  <c r="D18"/>
  <c r="K18" s="1"/>
  <c r="L18"/>
  <c r="M18"/>
  <c r="N18"/>
  <c r="D19"/>
  <c r="K19" s="1"/>
  <c r="L19"/>
  <c r="M19"/>
  <c r="N19"/>
  <c r="D20"/>
  <c r="K20" s="1"/>
  <c r="L20"/>
  <c r="M20"/>
  <c r="N20"/>
  <c r="D21"/>
  <c r="K21" s="1"/>
  <c r="L21"/>
  <c r="M21"/>
  <c r="N21"/>
  <c r="D22"/>
  <c r="K22" s="1"/>
  <c r="L22"/>
  <c r="M22"/>
  <c r="N22"/>
  <c r="C23"/>
  <c r="E23"/>
  <c r="M23" s="1"/>
  <c r="F23"/>
  <c r="D23" s="1"/>
  <c r="D25"/>
  <c r="K25" s="1"/>
  <c r="L25"/>
  <c r="M25"/>
  <c r="N25"/>
  <c r="D26"/>
  <c r="K26" s="1"/>
  <c r="L26"/>
  <c r="M26"/>
  <c r="N26"/>
  <c r="D27"/>
  <c r="K27" s="1"/>
  <c r="L27"/>
  <c r="M27"/>
  <c r="N27"/>
  <c r="D28"/>
  <c r="K28" s="1"/>
  <c r="L28"/>
  <c r="M28"/>
  <c r="N28"/>
  <c r="C29"/>
  <c r="E29"/>
  <c r="F29"/>
  <c r="D30"/>
  <c r="K30" s="1"/>
  <c r="L30"/>
  <c r="M30"/>
  <c r="N30"/>
  <c r="D31"/>
  <c r="K31" s="1"/>
  <c r="L31"/>
  <c r="M31"/>
  <c r="N31"/>
  <c r="D32"/>
  <c r="K32" s="1"/>
  <c r="L32"/>
  <c r="M32"/>
  <c r="N32"/>
  <c r="D33"/>
  <c r="K33" s="1"/>
  <c r="L33"/>
  <c r="M33"/>
  <c r="N33"/>
  <c r="D48"/>
  <c r="K48" s="1"/>
  <c r="L48"/>
  <c r="M48"/>
  <c r="N48"/>
  <c r="D49"/>
  <c r="K49" s="1"/>
  <c r="L49"/>
  <c r="M49"/>
  <c r="N49"/>
  <c r="D50"/>
  <c r="K50" s="1"/>
  <c r="L50"/>
  <c r="M50"/>
  <c r="N50"/>
  <c r="D51"/>
  <c r="K51" s="1"/>
  <c r="L51"/>
  <c r="M51"/>
  <c r="N51"/>
  <c r="D52"/>
  <c r="K52" s="1"/>
  <c r="L52"/>
  <c r="M52"/>
  <c r="N52"/>
  <c r="C53"/>
  <c r="C54" s="1"/>
  <c r="C61" s="1"/>
  <c r="C73" s="1"/>
  <c r="M53"/>
  <c r="F53"/>
  <c r="F54" s="1"/>
  <c r="D55"/>
  <c r="K55" s="1"/>
  <c r="L55"/>
  <c r="M55"/>
  <c r="N55"/>
  <c r="D56"/>
  <c r="K56" s="1"/>
  <c r="L56"/>
  <c r="M56"/>
  <c r="N56"/>
  <c r="D57"/>
  <c r="K57" s="1"/>
  <c r="L57"/>
  <c r="M57"/>
  <c r="N57"/>
  <c r="D58"/>
  <c r="K58" s="1"/>
  <c r="L58"/>
  <c r="M58"/>
  <c r="N58"/>
  <c r="D59"/>
  <c r="K59" s="1"/>
  <c r="L59"/>
  <c r="M59"/>
  <c r="N59"/>
  <c r="C60"/>
  <c r="D62"/>
  <c r="K62" s="1"/>
  <c r="L62"/>
  <c r="M62"/>
  <c r="N62"/>
  <c r="D63"/>
  <c r="K63" s="1"/>
  <c r="L63"/>
  <c r="M63"/>
  <c r="N63"/>
  <c r="D64"/>
  <c r="K64" s="1"/>
  <c r="L64"/>
  <c r="M64"/>
  <c r="N64"/>
  <c r="D65"/>
  <c r="K65" s="1"/>
  <c r="L65"/>
  <c r="M65"/>
  <c r="N65"/>
  <c r="D66"/>
  <c r="K66" s="1"/>
  <c r="L66"/>
  <c r="M66"/>
  <c r="N66"/>
  <c r="C67"/>
  <c r="M67"/>
  <c r="F67"/>
  <c r="D68"/>
  <c r="K68" s="1"/>
  <c r="L68"/>
  <c r="M68"/>
  <c r="N68"/>
  <c r="D69"/>
  <c r="K69" s="1"/>
  <c r="L69"/>
  <c r="M69"/>
  <c r="N69"/>
  <c r="D70"/>
  <c r="K70" s="1"/>
  <c r="L70"/>
  <c r="M70"/>
  <c r="N70"/>
  <c r="D71"/>
  <c r="K71" s="1"/>
  <c r="L71"/>
  <c r="M71"/>
  <c r="N71"/>
  <c r="D72"/>
  <c r="K72" s="1"/>
  <c r="L72"/>
  <c r="M72"/>
  <c r="N72"/>
  <c r="D7" i="5"/>
  <c r="K7" s="1"/>
  <c r="L7"/>
  <c r="M7"/>
  <c r="N7"/>
  <c r="D8"/>
  <c r="K8" s="1"/>
  <c r="L8"/>
  <c r="M8"/>
  <c r="N8"/>
  <c r="D9"/>
  <c r="K9" s="1"/>
  <c r="L9"/>
  <c r="M9"/>
  <c r="N9"/>
  <c r="D10"/>
  <c r="K10" s="1"/>
  <c r="L10"/>
  <c r="M10"/>
  <c r="N10"/>
  <c r="D11"/>
  <c r="K11" s="1"/>
  <c r="L11"/>
  <c r="M11"/>
  <c r="N11"/>
  <c r="D12"/>
  <c r="K12" s="1"/>
  <c r="L12"/>
  <c r="M12"/>
  <c r="N12"/>
  <c r="D13"/>
  <c r="K13" s="1"/>
  <c r="L13"/>
  <c r="M13"/>
  <c r="N13"/>
  <c r="D14"/>
  <c r="K14" s="1"/>
  <c r="L14"/>
  <c r="M14"/>
  <c r="N14"/>
  <c r="D15"/>
  <c r="K15" s="1"/>
  <c r="L15"/>
  <c r="M15"/>
  <c r="N15"/>
  <c r="D16"/>
  <c r="K16" s="1"/>
  <c r="L16"/>
  <c r="M16"/>
  <c r="N16"/>
  <c r="D17"/>
  <c r="K17" s="1"/>
  <c r="L17"/>
  <c r="M17"/>
  <c r="N17"/>
  <c r="D18"/>
  <c r="K18" s="1"/>
  <c r="L18"/>
  <c r="M18"/>
  <c r="N18"/>
  <c r="D19"/>
  <c r="K19" s="1"/>
  <c r="L19"/>
  <c r="M19"/>
  <c r="N19"/>
  <c r="D20"/>
  <c r="K20" s="1"/>
  <c r="L20"/>
  <c r="M20"/>
  <c r="N20"/>
  <c r="D21"/>
  <c r="K21" s="1"/>
  <c r="L21"/>
  <c r="M21"/>
  <c r="N21"/>
  <c r="D22"/>
  <c r="K22" s="1"/>
  <c r="L22"/>
  <c r="M22"/>
  <c r="N22"/>
  <c r="D23"/>
  <c r="K23" s="1"/>
  <c r="L23"/>
  <c r="M23"/>
  <c r="N23"/>
  <c r="D24"/>
  <c r="K24" s="1"/>
  <c r="L24"/>
  <c r="M24"/>
  <c r="N24"/>
  <c r="D25"/>
  <c r="K25" s="1"/>
  <c r="L25"/>
  <c r="M25"/>
  <c r="N25"/>
  <c r="D26"/>
  <c r="K26" s="1"/>
  <c r="L26"/>
  <c r="M26"/>
  <c r="N26"/>
  <c r="D27"/>
  <c r="K27" s="1"/>
  <c r="L27"/>
  <c r="M27"/>
  <c r="N27"/>
  <c r="D28"/>
  <c r="K28" s="1"/>
  <c r="L28"/>
  <c r="M28"/>
  <c r="N28"/>
  <c r="D29"/>
  <c r="K29" s="1"/>
  <c r="L29"/>
  <c r="M29"/>
  <c r="N29"/>
  <c r="C30"/>
  <c r="E30"/>
  <c r="F30"/>
  <c r="G30"/>
  <c r="H30"/>
  <c r="I30"/>
  <c r="J30"/>
  <c r="D36"/>
  <c r="K36" s="1"/>
  <c r="L36"/>
  <c r="M36"/>
  <c r="N36"/>
  <c r="D37"/>
  <c r="K37" s="1"/>
  <c r="L37"/>
  <c r="M37"/>
  <c r="N37"/>
  <c r="D38"/>
  <c r="K38" s="1"/>
  <c r="L38"/>
  <c r="M38"/>
  <c r="N38"/>
  <c r="D39"/>
  <c r="K39" s="1"/>
  <c r="L39"/>
  <c r="M39"/>
  <c r="N39"/>
  <c r="D40"/>
  <c r="K40" s="1"/>
  <c r="L40"/>
  <c r="M40"/>
  <c r="N40"/>
  <c r="D41"/>
  <c r="K41" s="1"/>
  <c r="L41"/>
  <c r="M41"/>
  <c r="N41"/>
  <c r="D42"/>
  <c r="K42" s="1"/>
  <c r="L42"/>
  <c r="M42"/>
  <c r="N42"/>
  <c r="D43"/>
  <c r="K43" s="1"/>
  <c r="L43"/>
  <c r="M43"/>
  <c r="N43"/>
  <c r="D44"/>
  <c r="K44" s="1"/>
  <c r="L44"/>
  <c r="M44"/>
  <c r="N44"/>
  <c r="D45"/>
  <c r="K45" s="1"/>
  <c r="L45"/>
  <c r="M45"/>
  <c r="N45"/>
  <c r="D46"/>
  <c r="K46" s="1"/>
  <c r="L46"/>
  <c r="M46"/>
  <c r="N46"/>
  <c r="D47"/>
  <c r="K47" s="1"/>
  <c r="L47"/>
  <c r="M47"/>
  <c r="N47"/>
  <c r="D48"/>
  <c r="K48" s="1"/>
  <c r="L48"/>
  <c r="M48"/>
  <c r="N48"/>
  <c r="D49"/>
  <c r="K49" s="1"/>
  <c r="L49"/>
  <c r="M49"/>
  <c r="N49"/>
  <c r="D50"/>
  <c r="K50" s="1"/>
  <c r="L50"/>
  <c r="M50"/>
  <c r="N50"/>
  <c r="D51"/>
  <c r="K51" s="1"/>
  <c r="L51"/>
  <c r="M51"/>
  <c r="N51"/>
  <c r="D52"/>
  <c r="K52" s="1"/>
  <c r="L52"/>
  <c r="M52"/>
  <c r="N52"/>
  <c r="D53"/>
  <c r="K53" s="1"/>
  <c r="L53"/>
  <c r="M53"/>
  <c r="N53"/>
  <c r="D54"/>
  <c r="K54" s="1"/>
  <c r="L54"/>
  <c r="M54"/>
  <c r="N54"/>
  <c r="D55"/>
  <c r="K55" s="1"/>
  <c r="L55"/>
  <c r="M55"/>
  <c r="N55"/>
  <c r="D56"/>
  <c r="K56" s="1"/>
  <c r="L56"/>
  <c r="M56"/>
  <c r="N56"/>
  <c r="D57"/>
  <c r="K57" s="1"/>
  <c r="L57"/>
  <c r="M57"/>
  <c r="N57"/>
  <c r="D58"/>
  <c r="K58" s="1"/>
  <c r="L58"/>
  <c r="M58"/>
  <c r="N58"/>
  <c r="C59"/>
  <c r="E59"/>
  <c r="F59"/>
  <c r="G59"/>
  <c r="H59"/>
  <c r="I59"/>
  <c r="J59"/>
  <c r="D66"/>
  <c r="K66" s="1"/>
  <c r="L66"/>
  <c r="M66"/>
  <c r="N66"/>
  <c r="D67"/>
  <c r="K67" s="1"/>
  <c r="L67"/>
  <c r="M67"/>
  <c r="N67"/>
  <c r="D68"/>
  <c r="K68" s="1"/>
  <c r="L68"/>
  <c r="M68"/>
  <c r="N68"/>
  <c r="D69"/>
  <c r="K69" s="1"/>
  <c r="L69"/>
  <c r="M69"/>
  <c r="N69"/>
  <c r="D70"/>
  <c r="K70" s="1"/>
  <c r="L70"/>
  <c r="M70"/>
  <c r="N70"/>
  <c r="D71"/>
  <c r="K71" s="1"/>
  <c r="L71"/>
  <c r="M71"/>
  <c r="N71"/>
  <c r="D72"/>
  <c r="K72" s="1"/>
  <c r="L72"/>
  <c r="M72"/>
  <c r="N72"/>
  <c r="D73"/>
  <c r="K73" s="1"/>
  <c r="L73"/>
  <c r="M73"/>
  <c r="N73"/>
  <c r="D74"/>
  <c r="K74" s="1"/>
  <c r="L74"/>
  <c r="M74"/>
  <c r="N74"/>
  <c r="D75"/>
  <c r="K75" s="1"/>
  <c r="L75"/>
  <c r="M75"/>
  <c r="N75"/>
  <c r="D76"/>
  <c r="K76" s="1"/>
  <c r="L76"/>
  <c r="M76"/>
  <c r="N76"/>
  <c r="D77"/>
  <c r="K77" s="1"/>
  <c r="L77"/>
  <c r="M77"/>
  <c r="N77"/>
  <c r="D78"/>
  <c r="K78" s="1"/>
  <c r="L78"/>
  <c r="M78"/>
  <c r="N78"/>
  <c r="D79"/>
  <c r="K79" s="1"/>
  <c r="L79"/>
  <c r="M79"/>
  <c r="N79"/>
  <c r="D80"/>
  <c r="K80" s="1"/>
  <c r="L80"/>
  <c r="M80"/>
  <c r="N80"/>
  <c r="D81"/>
  <c r="K81" s="1"/>
  <c r="L81"/>
  <c r="M81"/>
  <c r="N81"/>
  <c r="D82"/>
  <c r="K82" s="1"/>
  <c r="L82"/>
  <c r="M82"/>
  <c r="N82"/>
  <c r="D83"/>
  <c r="K83" s="1"/>
  <c r="L83"/>
  <c r="M83"/>
  <c r="N83"/>
  <c r="D84"/>
  <c r="K84" s="1"/>
  <c r="L84"/>
  <c r="M84"/>
  <c r="N84"/>
  <c r="D85"/>
  <c r="K85" s="1"/>
  <c r="L85"/>
  <c r="M85"/>
  <c r="N85"/>
  <c r="D86"/>
  <c r="K86" s="1"/>
  <c r="L86"/>
  <c r="M86"/>
  <c r="N86"/>
  <c r="D87"/>
  <c r="K87" s="1"/>
  <c r="L87"/>
  <c r="M87"/>
  <c r="N87"/>
  <c r="D88"/>
  <c r="K88" s="1"/>
  <c r="L88"/>
  <c r="M88"/>
  <c r="N88"/>
  <c r="C89"/>
  <c r="F89"/>
  <c r="D95"/>
  <c r="K95" s="1"/>
  <c r="L95"/>
  <c r="M95"/>
  <c r="N95"/>
  <c r="D96"/>
  <c r="K96" s="1"/>
  <c r="L96"/>
  <c r="M96"/>
  <c r="N96"/>
  <c r="D97"/>
  <c r="K97" s="1"/>
  <c r="L97"/>
  <c r="M97"/>
  <c r="N97"/>
  <c r="D98"/>
  <c r="K98" s="1"/>
  <c r="L98"/>
  <c r="M98"/>
  <c r="N98"/>
  <c r="D99"/>
  <c r="K99" s="1"/>
  <c r="L99"/>
  <c r="M99"/>
  <c r="N99"/>
  <c r="D100"/>
  <c r="K100" s="1"/>
  <c r="L100"/>
  <c r="M100"/>
  <c r="N100"/>
  <c r="D101"/>
  <c r="K101" s="1"/>
  <c r="L101"/>
  <c r="M101"/>
  <c r="N101"/>
  <c r="D102"/>
  <c r="K102" s="1"/>
  <c r="L102"/>
  <c r="M102"/>
  <c r="N102"/>
  <c r="D103"/>
  <c r="K103" s="1"/>
  <c r="L103"/>
  <c r="M103"/>
  <c r="N103"/>
  <c r="D104"/>
  <c r="K104" s="1"/>
  <c r="L104"/>
  <c r="M104"/>
  <c r="N104"/>
  <c r="D105"/>
  <c r="K105" s="1"/>
  <c r="L105"/>
  <c r="M105"/>
  <c r="N105"/>
  <c r="D106"/>
  <c r="K106" s="1"/>
  <c r="L106"/>
  <c r="M106"/>
  <c r="N106"/>
  <c r="D107"/>
  <c r="K107" s="1"/>
  <c r="L107"/>
  <c r="M107"/>
  <c r="N107"/>
  <c r="D108"/>
  <c r="K108" s="1"/>
  <c r="L108"/>
  <c r="M108"/>
  <c r="N108"/>
  <c r="D109"/>
  <c r="K109" s="1"/>
  <c r="L109"/>
  <c r="M109"/>
  <c r="N109"/>
  <c r="D110"/>
  <c r="K110" s="1"/>
  <c r="L110"/>
  <c r="M110"/>
  <c r="N110"/>
  <c r="D111"/>
  <c r="K111" s="1"/>
  <c r="L111"/>
  <c r="M111"/>
  <c r="N111"/>
  <c r="D112"/>
  <c r="K112" s="1"/>
  <c r="L112"/>
  <c r="M112"/>
  <c r="N112"/>
  <c r="D113"/>
  <c r="K113" s="1"/>
  <c r="L113"/>
  <c r="M113"/>
  <c r="N113"/>
  <c r="D114"/>
  <c r="K114" s="1"/>
  <c r="L114"/>
  <c r="M114"/>
  <c r="N114"/>
  <c r="D115"/>
  <c r="K115" s="1"/>
  <c r="L115"/>
  <c r="M115"/>
  <c r="N115"/>
  <c r="D116"/>
  <c r="K116" s="1"/>
  <c r="L116"/>
  <c r="M116"/>
  <c r="N116"/>
  <c r="D117"/>
  <c r="K117" s="1"/>
  <c r="L117"/>
  <c r="M117"/>
  <c r="N117"/>
  <c r="C118"/>
  <c r="E118"/>
  <c r="F118"/>
  <c r="G118"/>
  <c r="H118"/>
  <c r="I118"/>
  <c r="J118"/>
  <c r="C127"/>
  <c r="C187" s="1"/>
  <c r="E127"/>
  <c r="E187" s="1"/>
  <c r="F127"/>
  <c r="F187" s="1"/>
  <c r="G127"/>
  <c r="G187" s="1"/>
  <c r="H127"/>
  <c r="H187" s="1"/>
  <c r="I127"/>
  <c r="I187" s="1"/>
  <c r="J127"/>
  <c r="J187" s="1"/>
  <c r="C128"/>
  <c r="C188" s="1"/>
  <c r="E128"/>
  <c r="E188" s="1"/>
  <c r="F128"/>
  <c r="F188" s="1"/>
  <c r="G128"/>
  <c r="G188" s="1"/>
  <c r="H128"/>
  <c r="H188" s="1"/>
  <c r="I128"/>
  <c r="I188" s="1"/>
  <c r="J128"/>
  <c r="J188" s="1"/>
  <c r="C129"/>
  <c r="C189" s="1"/>
  <c r="E129"/>
  <c r="E189" s="1"/>
  <c r="F129"/>
  <c r="F189" s="1"/>
  <c r="G129"/>
  <c r="G189" s="1"/>
  <c r="H129"/>
  <c r="H189" s="1"/>
  <c r="I129"/>
  <c r="I189" s="1"/>
  <c r="J129"/>
  <c r="J189" s="1"/>
  <c r="C130"/>
  <c r="C190" s="1"/>
  <c r="E130"/>
  <c r="E190" s="1"/>
  <c r="F130"/>
  <c r="F190" s="1"/>
  <c r="G130"/>
  <c r="G190" s="1"/>
  <c r="H130"/>
  <c r="H190" s="1"/>
  <c r="I130"/>
  <c r="I190" s="1"/>
  <c r="J130"/>
  <c r="J190" s="1"/>
  <c r="C131"/>
  <c r="C191" s="1"/>
  <c r="E131"/>
  <c r="E191" s="1"/>
  <c r="F131"/>
  <c r="F191" s="1"/>
  <c r="G131"/>
  <c r="G191" s="1"/>
  <c r="H131"/>
  <c r="H191" s="1"/>
  <c r="I131"/>
  <c r="I191" s="1"/>
  <c r="J131"/>
  <c r="J191" s="1"/>
  <c r="C132"/>
  <c r="C192" s="1"/>
  <c r="E132"/>
  <c r="E192" s="1"/>
  <c r="F132"/>
  <c r="F192" s="1"/>
  <c r="G132"/>
  <c r="G192" s="1"/>
  <c r="H132"/>
  <c r="H192" s="1"/>
  <c r="I132"/>
  <c r="I192" s="1"/>
  <c r="J132"/>
  <c r="J192" s="1"/>
  <c r="C133"/>
  <c r="C193" s="1"/>
  <c r="E133"/>
  <c r="E193" s="1"/>
  <c r="F133"/>
  <c r="F193" s="1"/>
  <c r="G133"/>
  <c r="G193" s="1"/>
  <c r="H133"/>
  <c r="H193" s="1"/>
  <c r="I133"/>
  <c r="I193" s="1"/>
  <c r="J133"/>
  <c r="J193" s="1"/>
  <c r="C134"/>
  <c r="C194" s="1"/>
  <c r="E134"/>
  <c r="E194" s="1"/>
  <c r="F134"/>
  <c r="G134"/>
  <c r="G194" s="1"/>
  <c r="H134"/>
  <c r="H194" s="1"/>
  <c r="I134"/>
  <c r="I194" s="1"/>
  <c r="J134"/>
  <c r="J194" s="1"/>
  <c r="C135"/>
  <c r="C195" s="1"/>
  <c r="E135"/>
  <c r="E195" s="1"/>
  <c r="F135"/>
  <c r="F195" s="1"/>
  <c r="G135"/>
  <c r="G195" s="1"/>
  <c r="H135"/>
  <c r="H195" s="1"/>
  <c r="I135"/>
  <c r="I195" s="1"/>
  <c r="J135"/>
  <c r="J195" s="1"/>
  <c r="C136"/>
  <c r="C196" s="1"/>
  <c r="E136"/>
  <c r="E196" s="1"/>
  <c r="F136"/>
  <c r="F196" s="1"/>
  <c r="G136"/>
  <c r="G196" s="1"/>
  <c r="H136"/>
  <c r="H196" s="1"/>
  <c r="I136"/>
  <c r="I196" s="1"/>
  <c r="J136"/>
  <c r="J196" s="1"/>
  <c r="C137"/>
  <c r="C197" s="1"/>
  <c r="E137"/>
  <c r="E197" s="1"/>
  <c r="F137"/>
  <c r="F197" s="1"/>
  <c r="G137"/>
  <c r="G197" s="1"/>
  <c r="H137"/>
  <c r="H197" s="1"/>
  <c r="I137"/>
  <c r="I197" s="1"/>
  <c r="J137"/>
  <c r="J197" s="1"/>
  <c r="C138"/>
  <c r="C198" s="1"/>
  <c r="E138"/>
  <c r="E198" s="1"/>
  <c r="F138"/>
  <c r="F198" s="1"/>
  <c r="G138"/>
  <c r="G198" s="1"/>
  <c r="H138"/>
  <c r="H198" s="1"/>
  <c r="I138"/>
  <c r="I198" s="1"/>
  <c r="J138"/>
  <c r="J198" s="1"/>
  <c r="C139"/>
  <c r="C199" s="1"/>
  <c r="E139"/>
  <c r="E199" s="1"/>
  <c r="F139"/>
  <c r="F199" s="1"/>
  <c r="G139"/>
  <c r="G199" s="1"/>
  <c r="H139"/>
  <c r="H199" s="1"/>
  <c r="I139"/>
  <c r="I199" s="1"/>
  <c r="J139"/>
  <c r="J199" s="1"/>
  <c r="C140"/>
  <c r="C200" s="1"/>
  <c r="E140"/>
  <c r="E200" s="1"/>
  <c r="F140"/>
  <c r="F200" s="1"/>
  <c r="G140"/>
  <c r="G200" s="1"/>
  <c r="H140"/>
  <c r="H200" s="1"/>
  <c r="I140"/>
  <c r="I200" s="1"/>
  <c r="J140"/>
  <c r="J200" s="1"/>
  <c r="C141"/>
  <c r="C201" s="1"/>
  <c r="E201"/>
  <c r="F201"/>
  <c r="G141"/>
  <c r="G201" s="1"/>
  <c r="H141"/>
  <c r="H201" s="1"/>
  <c r="I141"/>
  <c r="I201" s="1"/>
  <c r="J141"/>
  <c r="J201" s="1"/>
  <c r="C142"/>
  <c r="C202" s="1"/>
  <c r="E142"/>
  <c r="E202" s="1"/>
  <c r="F142"/>
  <c r="F202" s="1"/>
  <c r="G142"/>
  <c r="G202" s="1"/>
  <c r="H142"/>
  <c r="H202" s="1"/>
  <c r="I142"/>
  <c r="I202" s="1"/>
  <c r="J142"/>
  <c r="J202" s="1"/>
  <c r="C143"/>
  <c r="C203" s="1"/>
  <c r="E143"/>
  <c r="E203" s="1"/>
  <c r="F143"/>
  <c r="F203" s="1"/>
  <c r="G143"/>
  <c r="G203" s="1"/>
  <c r="H143"/>
  <c r="H203" s="1"/>
  <c r="I143"/>
  <c r="I203" s="1"/>
  <c r="J143"/>
  <c r="J203" s="1"/>
  <c r="C144"/>
  <c r="C204" s="1"/>
  <c r="E144"/>
  <c r="E204" s="1"/>
  <c r="F144"/>
  <c r="F204" s="1"/>
  <c r="G144"/>
  <c r="G204" s="1"/>
  <c r="H144"/>
  <c r="H204" s="1"/>
  <c r="I144"/>
  <c r="I204" s="1"/>
  <c r="J144"/>
  <c r="J204" s="1"/>
  <c r="C145"/>
  <c r="C205" s="1"/>
  <c r="E145"/>
  <c r="E205" s="1"/>
  <c r="F145"/>
  <c r="F205" s="1"/>
  <c r="G145"/>
  <c r="G205" s="1"/>
  <c r="H145"/>
  <c r="H205" s="1"/>
  <c r="I145"/>
  <c r="I205" s="1"/>
  <c r="J145"/>
  <c r="J205" s="1"/>
  <c r="C146"/>
  <c r="C206" s="1"/>
  <c r="E146"/>
  <c r="E206" s="1"/>
  <c r="F146"/>
  <c r="F206" s="1"/>
  <c r="G146"/>
  <c r="G206" s="1"/>
  <c r="H146"/>
  <c r="H206" s="1"/>
  <c r="I146"/>
  <c r="I206" s="1"/>
  <c r="J146"/>
  <c r="J206" s="1"/>
  <c r="C147"/>
  <c r="C207" s="1"/>
  <c r="E147"/>
  <c r="E207" s="1"/>
  <c r="F147"/>
  <c r="F207" s="1"/>
  <c r="G147"/>
  <c r="G207" s="1"/>
  <c r="H147"/>
  <c r="H207" s="1"/>
  <c r="I147"/>
  <c r="I207" s="1"/>
  <c r="J147"/>
  <c r="J207" s="1"/>
  <c r="C148"/>
  <c r="C208" s="1"/>
  <c r="F148"/>
  <c r="F208" s="1"/>
  <c r="G148"/>
  <c r="G208" s="1"/>
  <c r="H148"/>
  <c r="H208" s="1"/>
  <c r="I148"/>
  <c r="I208" s="1"/>
  <c r="J148"/>
  <c r="J208" s="1"/>
  <c r="C149"/>
  <c r="C209" s="1"/>
  <c r="E149"/>
  <c r="E209" s="1"/>
  <c r="F149"/>
  <c r="F209" s="1"/>
  <c r="G149"/>
  <c r="G209" s="1"/>
  <c r="H149"/>
  <c r="H209" s="1"/>
  <c r="I149"/>
  <c r="I209" s="1"/>
  <c r="J149"/>
  <c r="J209" s="1"/>
  <c r="D157"/>
  <c r="K157" s="1"/>
  <c r="L157"/>
  <c r="M157"/>
  <c r="N157"/>
  <c r="D158"/>
  <c r="K158" s="1"/>
  <c r="L158"/>
  <c r="M158"/>
  <c r="N158"/>
  <c r="D159"/>
  <c r="K159" s="1"/>
  <c r="L159"/>
  <c r="M159"/>
  <c r="N159"/>
  <c r="D160"/>
  <c r="K160" s="1"/>
  <c r="L160"/>
  <c r="M160"/>
  <c r="N160"/>
  <c r="D161"/>
  <c r="K161" s="1"/>
  <c r="L161"/>
  <c r="M161"/>
  <c r="N161"/>
  <c r="D162"/>
  <c r="K162" s="1"/>
  <c r="L162"/>
  <c r="M162"/>
  <c r="N162"/>
  <c r="D163"/>
  <c r="K163" s="1"/>
  <c r="L163"/>
  <c r="M163"/>
  <c r="N163"/>
  <c r="D164"/>
  <c r="K164" s="1"/>
  <c r="L164"/>
  <c r="M164"/>
  <c r="N164"/>
  <c r="D165"/>
  <c r="K165" s="1"/>
  <c r="L165"/>
  <c r="M165"/>
  <c r="N165"/>
  <c r="D166"/>
  <c r="K166" s="1"/>
  <c r="L166"/>
  <c r="M166"/>
  <c r="N166"/>
  <c r="D167"/>
  <c r="K167" s="1"/>
  <c r="L167"/>
  <c r="M167"/>
  <c r="N167"/>
  <c r="D168"/>
  <c r="K168" s="1"/>
  <c r="L168"/>
  <c r="M168"/>
  <c r="N168"/>
  <c r="D169"/>
  <c r="K169" s="1"/>
  <c r="L169"/>
  <c r="M169"/>
  <c r="N169"/>
  <c r="D170"/>
  <c r="K170" s="1"/>
  <c r="L170"/>
  <c r="M170"/>
  <c r="N170"/>
  <c r="D171"/>
  <c r="K171" s="1"/>
  <c r="L171"/>
  <c r="M171"/>
  <c r="N171"/>
  <c r="D172"/>
  <c r="K172" s="1"/>
  <c r="L172"/>
  <c r="M172"/>
  <c r="N172"/>
  <c r="D173"/>
  <c r="K173" s="1"/>
  <c r="L173"/>
  <c r="M173"/>
  <c r="N173"/>
  <c r="D174"/>
  <c r="K174" s="1"/>
  <c r="L174"/>
  <c r="M174"/>
  <c r="N174"/>
  <c r="D175"/>
  <c r="K175" s="1"/>
  <c r="L175"/>
  <c r="M175"/>
  <c r="N175"/>
  <c r="D176"/>
  <c r="K176" s="1"/>
  <c r="L176"/>
  <c r="M176"/>
  <c r="N176"/>
  <c r="D177"/>
  <c r="K177" s="1"/>
  <c r="L177"/>
  <c r="M177"/>
  <c r="N177"/>
  <c r="D178"/>
  <c r="K178" s="1"/>
  <c r="L178"/>
  <c r="M178"/>
  <c r="N178"/>
  <c r="D179"/>
  <c r="K179" s="1"/>
  <c r="L179"/>
  <c r="M179"/>
  <c r="N179"/>
  <c r="C180"/>
  <c r="E180"/>
  <c r="F180"/>
  <c r="G180"/>
  <c r="H180"/>
  <c r="I180"/>
  <c r="J180"/>
  <c r="F194"/>
  <c r="L128" l="1"/>
  <c r="H150"/>
  <c r="I150"/>
  <c r="L53" i="6"/>
  <c r="L149" i="5"/>
  <c r="L147"/>
  <c r="L142"/>
  <c r="L138"/>
  <c r="L134"/>
  <c r="L131"/>
  <c r="L130"/>
  <c r="L129"/>
  <c r="C150"/>
  <c r="C24" i="6"/>
  <c r="C34" s="1"/>
  <c r="D59" i="5"/>
  <c r="K59" s="1"/>
  <c r="M145"/>
  <c r="L198"/>
  <c r="E210"/>
  <c r="L148"/>
  <c r="M196"/>
  <c r="N143"/>
  <c r="L139"/>
  <c r="D89"/>
  <c r="K89" s="1"/>
  <c r="D29" i="6"/>
  <c r="K29" s="1"/>
  <c r="E16"/>
  <c r="N16" s="1"/>
  <c r="N209" i="5"/>
  <c r="M198"/>
  <c r="D60" i="6"/>
  <c r="K60" s="1"/>
  <c r="N29"/>
  <c r="M15"/>
  <c r="N196" i="5"/>
  <c r="N188"/>
  <c r="D67" i="6"/>
  <c r="K67" s="1"/>
  <c r="N60"/>
  <c r="J150" i="5"/>
  <c r="M148"/>
  <c r="M134"/>
  <c r="N139"/>
  <c r="N131"/>
  <c r="D142"/>
  <c r="D202" s="1"/>
  <c r="K202" s="1"/>
  <c r="M143"/>
  <c r="D148"/>
  <c r="D208" s="1"/>
  <c r="K208" s="1"/>
  <c r="L195"/>
  <c r="M188"/>
  <c r="M146"/>
  <c r="L206"/>
  <c r="M142"/>
  <c r="M139"/>
  <c r="M138"/>
  <c r="M127"/>
  <c r="N148"/>
  <c r="D135"/>
  <c r="D195" s="1"/>
  <c r="K195" s="1"/>
  <c r="N147"/>
  <c r="D132"/>
  <c r="D192" s="1"/>
  <c r="K192" s="1"/>
  <c r="N140"/>
  <c r="L188"/>
  <c r="N132"/>
  <c r="L141"/>
  <c r="L145"/>
  <c r="L118"/>
  <c r="L140"/>
  <c r="M29" i="6"/>
  <c r="D149" i="5"/>
  <c r="D209" s="1"/>
  <c r="K209" s="1"/>
  <c r="N137"/>
  <c r="M135"/>
  <c r="D145"/>
  <c r="D205" s="1"/>
  <c r="K205" s="1"/>
  <c r="D144"/>
  <c r="D204" s="1"/>
  <c r="K204" s="1"/>
  <c r="M204"/>
  <c r="L127"/>
  <c r="D143"/>
  <c r="D203" s="1"/>
  <c r="K203" s="1"/>
  <c r="N67" i="6"/>
  <c r="E54"/>
  <c r="E61" s="1"/>
  <c r="E73" s="1"/>
  <c r="N53"/>
  <c r="L132" i="5"/>
  <c r="N118"/>
  <c r="M187"/>
  <c r="M141"/>
  <c r="N136"/>
  <c r="M118"/>
  <c r="D140"/>
  <c r="D200" s="1"/>
  <c r="K200" s="1"/>
  <c r="L60" i="6"/>
  <c r="M60"/>
  <c r="D30" i="5"/>
  <c r="K30" s="1"/>
  <c r="D137"/>
  <c r="D197" s="1"/>
  <c r="K197" s="1"/>
  <c r="N197"/>
  <c r="M144"/>
  <c r="M140"/>
  <c r="M128"/>
  <c r="G150"/>
  <c r="N149"/>
  <c r="N134"/>
  <c r="N130"/>
  <c r="N129"/>
  <c r="M192"/>
  <c r="D141"/>
  <c r="D201" s="1"/>
  <c r="K201" s="1"/>
  <c r="M203"/>
  <c r="N135"/>
  <c r="N133"/>
  <c r="M202"/>
  <c r="L67" i="6"/>
  <c r="F61"/>
  <c r="D53"/>
  <c r="K53" s="1"/>
  <c r="N23"/>
  <c r="K23"/>
  <c r="M180" i="5"/>
  <c r="N202"/>
  <c r="L208"/>
  <c r="M205"/>
  <c r="L196"/>
  <c r="D138"/>
  <c r="D198" s="1"/>
  <c r="K198" s="1"/>
  <c r="D131"/>
  <c r="D191" s="1"/>
  <c r="K191" s="1"/>
  <c r="D129"/>
  <c r="D189" s="1"/>
  <c r="K189" s="1"/>
  <c r="L192"/>
  <c r="N191"/>
  <c r="D136"/>
  <c r="D196" s="1"/>
  <c r="K196" s="1"/>
  <c r="D130"/>
  <c r="D190" s="1"/>
  <c r="K190" s="1"/>
  <c r="D128"/>
  <c r="D188" s="1"/>
  <c r="K188" s="1"/>
  <c r="M137"/>
  <c r="M136"/>
  <c r="M129"/>
  <c r="L204"/>
  <c r="N198"/>
  <c r="M132"/>
  <c r="M131"/>
  <c r="M130"/>
  <c r="N128"/>
  <c r="N127"/>
  <c r="L207"/>
  <c r="L202"/>
  <c r="N192"/>
  <c r="M191"/>
  <c r="L205"/>
  <c r="N201"/>
  <c r="L199"/>
  <c r="L144"/>
  <c r="N207"/>
  <c r="L191"/>
  <c r="M209"/>
  <c r="L194"/>
  <c r="N189"/>
  <c r="M149"/>
  <c r="N145"/>
  <c r="N144"/>
  <c r="N142"/>
  <c r="N138"/>
  <c r="L209"/>
  <c r="L201"/>
  <c r="L136"/>
  <c r="M193"/>
  <c r="N193"/>
  <c r="C210"/>
  <c r="L200"/>
  <c r="L187"/>
  <c r="N199"/>
  <c r="M197"/>
  <c r="M195"/>
  <c r="N194"/>
  <c r="M190"/>
  <c r="L189"/>
  <c r="M200"/>
  <c r="N187"/>
  <c r="D180"/>
  <c r="K180" s="1"/>
  <c r="N200"/>
  <c r="F210"/>
  <c r="N190"/>
  <c r="M189"/>
  <c r="D139"/>
  <c r="D199" s="1"/>
  <c r="K199" s="1"/>
  <c r="D134"/>
  <c r="D194" s="1"/>
  <c r="K194" s="1"/>
  <c r="D133"/>
  <c r="D193" s="1"/>
  <c r="K193" s="1"/>
  <c r="L135"/>
  <c r="M133"/>
  <c r="L197"/>
  <c r="N205"/>
  <c r="N204"/>
  <c r="M199"/>
  <c r="M194"/>
  <c r="L190"/>
  <c r="D147"/>
  <c r="D207" s="1"/>
  <c r="K207" s="1"/>
  <c r="M147"/>
  <c r="L146"/>
  <c r="N141"/>
  <c r="M208"/>
  <c r="N208"/>
  <c r="L180"/>
  <c r="M207"/>
  <c r="L137"/>
  <c r="N89"/>
  <c r="D127"/>
  <c r="D187" s="1"/>
  <c r="K187" s="1"/>
  <c r="L89"/>
  <c r="F150"/>
  <c r="M89"/>
  <c r="D146"/>
  <c r="D206" s="1"/>
  <c r="K206" s="1"/>
  <c r="L143"/>
  <c r="N195"/>
  <c r="L133"/>
  <c r="N203"/>
  <c r="L203"/>
  <c r="M201"/>
  <c r="L193"/>
  <c r="D54" i="6"/>
  <c r="N180" i="5"/>
  <c r="D118"/>
  <c r="K118" s="1"/>
  <c r="J210"/>
  <c r="M59"/>
  <c r="N146"/>
  <c r="K149"/>
  <c r="K148"/>
  <c r="K147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L30"/>
  <c r="I210"/>
  <c r="H210"/>
  <c r="G210"/>
  <c r="K146"/>
  <c r="N59"/>
  <c r="L59"/>
  <c r="M206"/>
  <c r="N30"/>
  <c r="M30"/>
  <c r="E150"/>
  <c r="N206"/>
  <c r="L29" i="6"/>
  <c r="L23"/>
  <c r="F24"/>
  <c r="D16"/>
  <c r="D15"/>
  <c r="K15" s="1"/>
  <c r="L15"/>
  <c r="L54" l="1"/>
  <c r="L16"/>
  <c r="K16"/>
  <c r="M16"/>
  <c r="E24"/>
  <c r="E34" s="1"/>
  <c r="N54"/>
  <c r="M54"/>
  <c r="K54"/>
  <c r="L61"/>
  <c r="L73" s="1"/>
  <c r="F73"/>
  <c r="N150" i="5"/>
  <c r="D210"/>
  <c r="N210"/>
  <c r="M210"/>
  <c r="D150"/>
  <c r="M150"/>
  <c r="L210"/>
  <c r="L150"/>
  <c r="H73" i="6"/>
  <c r="N61"/>
  <c r="N73" s="1"/>
  <c r="D61"/>
  <c r="K61" s="1"/>
  <c r="K73" s="1"/>
  <c r="G73"/>
  <c r="M61"/>
  <c r="M73" s="1"/>
  <c r="K210" i="5"/>
  <c r="K150"/>
  <c r="F34" i="6"/>
  <c r="D34" s="1"/>
  <c r="D24"/>
  <c r="L24" l="1"/>
  <c r="L34" s="1"/>
  <c r="K24"/>
  <c r="K34" s="1"/>
  <c r="N24"/>
  <c r="N34" s="1"/>
  <c r="M24"/>
  <c r="M34" s="1"/>
  <c r="D73"/>
</calcChain>
</file>

<file path=xl/sharedStrings.xml><?xml version="1.0" encoding="utf-8"?>
<sst xmlns="http://schemas.openxmlformats.org/spreadsheetml/2006/main" count="325" uniqueCount="82">
  <si>
    <t>Area in Lakh ha.</t>
  </si>
  <si>
    <t>State</t>
  </si>
  <si>
    <t>Others</t>
  </si>
  <si>
    <t>Sl.No.</t>
  </si>
  <si>
    <t xml:space="preserve"> Normal
 Area  (DES)</t>
  </si>
  <si>
    <t>Crop Condition</t>
  </si>
  <si>
    <t>ASSAM</t>
  </si>
  <si>
    <t>BIHAR</t>
  </si>
  <si>
    <t>CHHATTISGARH</t>
  </si>
  <si>
    <t>GUJARAT</t>
  </si>
  <si>
    <t>HARYANA</t>
  </si>
  <si>
    <t>HIMACHAL PRADESH</t>
  </si>
  <si>
    <t>JAMMU AND KASHMIR</t>
  </si>
  <si>
    <t>JHARKHAND</t>
  </si>
  <si>
    <t>KARNATAKA</t>
  </si>
  <si>
    <t>MADHYA PRADESH</t>
  </si>
  <si>
    <t>MAHARASHTRA</t>
  </si>
  <si>
    <t>PUNJAB</t>
  </si>
  <si>
    <t>RAJASTHAN</t>
  </si>
  <si>
    <t>TAMIL NADU</t>
  </si>
  <si>
    <t>UTTAR PRADESH</t>
  </si>
  <si>
    <t>UTTARAKHAND</t>
  </si>
  <si>
    <t>WEST BENGAL</t>
  </si>
  <si>
    <t xml:space="preserve"> Area Covered (SDA)</t>
  </si>
  <si>
    <t>CENTRAL LEVEL</t>
  </si>
  <si>
    <t>KERALA</t>
  </si>
  <si>
    <t>Normal of Corr. week</t>
  </si>
  <si>
    <t>ANDHRA PRADESH</t>
  </si>
  <si>
    <t>ARUNACHAL PRADESH</t>
  </si>
  <si>
    <t>Normal of Corr.    week</t>
  </si>
  <si>
    <t>(1) Kharif Jowar</t>
  </si>
  <si>
    <t>(2) Kharif Bajra</t>
  </si>
  <si>
    <t>(3) Kharif Ragi</t>
  </si>
  <si>
    <t>(4) Kharif Small millets</t>
  </si>
  <si>
    <t>(5) Total Kharif Millets (Jowar+Bajra+Ragi+Small millets)</t>
  </si>
  <si>
    <t>(6) Kharif Maize</t>
  </si>
  <si>
    <t>TELANGANA</t>
  </si>
  <si>
    <t>Increase/ Decrease over</t>
  </si>
  <si>
    <t>Crop</t>
  </si>
  <si>
    <t>Rice</t>
  </si>
  <si>
    <t>Jowar</t>
  </si>
  <si>
    <t>Bajra</t>
  </si>
  <si>
    <t>Maize</t>
  </si>
  <si>
    <t>Small millets</t>
  </si>
  <si>
    <t>Total coarse cereals</t>
  </si>
  <si>
    <t>Total cereals</t>
  </si>
  <si>
    <t>Arhar</t>
  </si>
  <si>
    <t>Moong</t>
  </si>
  <si>
    <t>Moth</t>
  </si>
  <si>
    <t>Urad</t>
  </si>
  <si>
    <t>Cow pea</t>
  </si>
  <si>
    <t>Total pulses</t>
  </si>
  <si>
    <t>Total foodgrains</t>
  </si>
  <si>
    <t>Sesame</t>
  </si>
  <si>
    <t>Groundnut</t>
  </si>
  <si>
    <t>Soybean</t>
  </si>
  <si>
    <t>Castor seed</t>
  </si>
  <si>
    <t>Total oilseeds</t>
  </si>
  <si>
    <t>Sugarcane</t>
  </si>
  <si>
    <t>Cotton</t>
  </si>
  <si>
    <t>Guar</t>
  </si>
  <si>
    <t>Total Cropped Area</t>
  </si>
  <si>
    <t>contd......2/-</t>
  </si>
  <si>
    <t>(2) GUJARAT</t>
  </si>
  <si>
    <t>Other Kharif cereals</t>
  </si>
  <si>
    <t>Total Coarse cereals</t>
  </si>
  <si>
    <t>Total Cereals</t>
  </si>
  <si>
    <t>Seasme</t>
  </si>
  <si>
    <t>Other</t>
  </si>
  <si>
    <t>Tobacco</t>
  </si>
  <si>
    <t xml:space="preserve">Guar </t>
  </si>
  <si>
    <t>Vegetables</t>
  </si>
  <si>
    <t>Fodder</t>
  </si>
  <si>
    <t>*****</t>
  </si>
  <si>
    <t xml:space="preserve"> </t>
  </si>
  <si>
    <t>ODISHA</t>
  </si>
  <si>
    <t xml:space="preserve">(1) RAJASTHAN </t>
  </si>
  <si>
    <t xml:space="preserve"> Current Week    2022</t>
  </si>
  <si>
    <t>Directorate of Millets Development, Jaipur</t>
  </si>
  <si>
    <t xml:space="preserve"> Normal
 Area (DES)    Avg. of 2015-16 to 2019-20</t>
  </si>
  <si>
    <t>Total Kharif Nutri cum Coarse Cereals</t>
  </si>
  <si>
    <t>Consolidated Weekly Crop Weather Prospects Report for Kharif Millet crops &amp; Crops of assigned State week ending 29.09.2022</t>
  </si>
</sst>
</file>

<file path=xl/styles.xml><?xml version="1.0" encoding="utf-8"?>
<styleSheet xmlns="http://schemas.openxmlformats.org/spreadsheetml/2006/main">
  <numFmts count="1">
    <numFmt numFmtId="164" formatCode="0.000"/>
  </numFmts>
  <fonts count="16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4" fillId="0" borderId="0" xfId="0" applyFont="1" applyBorder="1"/>
    <xf numFmtId="0" fontId="4" fillId="0" borderId="1" xfId="0" applyFont="1" applyBorder="1"/>
    <xf numFmtId="0" fontId="1" fillId="0" borderId="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wrapText="1"/>
    </xf>
    <xf numFmtId="164" fontId="1" fillId="0" borderId="0" xfId="0" applyNumberFormat="1" applyFont="1"/>
    <xf numFmtId="0" fontId="1" fillId="2" borderId="1" xfId="0" applyFont="1" applyFill="1" applyBorder="1" applyAlignment="1">
      <alignment wrapText="1"/>
    </xf>
    <xf numFmtId="0" fontId="4" fillId="0" borderId="0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 applyBorder="1"/>
    <xf numFmtId="1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/>
    <xf numFmtId="2" fontId="1" fillId="2" borderId="2" xfId="0" applyNumberFormat="1" applyFon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/>
    <xf numFmtId="2" fontId="4" fillId="0" borderId="1" xfId="0" applyNumberFormat="1" applyFont="1" applyBorder="1"/>
    <xf numFmtId="2" fontId="4" fillId="2" borderId="2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/>
    <xf numFmtId="2" fontId="1" fillId="0" borderId="1" xfId="0" applyNumberFormat="1" applyFont="1" applyFill="1" applyBorder="1" applyAlignment="1"/>
    <xf numFmtId="2" fontId="1" fillId="2" borderId="1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Border="1"/>
    <xf numFmtId="0" fontId="0" fillId="0" borderId="0" xfId="0" applyBorder="1"/>
    <xf numFmtId="1" fontId="4" fillId="0" borderId="0" xfId="0" applyNumberFormat="1" applyFont="1" applyBorder="1"/>
    <xf numFmtId="164" fontId="1" fillId="0" borderId="0" xfId="0" applyNumberFormat="1" applyFont="1" applyFill="1" applyBorder="1" applyAlignment="1"/>
    <xf numFmtId="164" fontId="0" fillId="0" borderId="0" xfId="0" applyNumberFormat="1" applyBorder="1"/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right" vertical="center"/>
    </xf>
    <xf numFmtId="0" fontId="9" fillId="0" borderId="0" xfId="0" applyFont="1" applyBorder="1"/>
    <xf numFmtId="164" fontId="10" fillId="0" borderId="0" xfId="0" applyNumberFormat="1" applyFont="1" applyBorder="1"/>
    <xf numFmtId="0" fontId="9" fillId="0" borderId="0" xfId="0" applyFont="1"/>
    <xf numFmtId="164" fontId="9" fillId="0" borderId="0" xfId="0" applyNumberFormat="1" applyFont="1" applyBorder="1"/>
    <xf numFmtId="164" fontId="1" fillId="2" borderId="2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Border="1"/>
    <xf numFmtId="164" fontId="1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1" fontId="11" fillId="0" borderId="0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Fill="1" applyBorder="1" applyAlignment="1"/>
    <xf numFmtId="0" fontId="1" fillId="0" borderId="1" xfId="0" applyFont="1" applyBorder="1" applyAlignment="1">
      <alignment horizontal="left"/>
    </xf>
    <xf numFmtId="0" fontId="12" fillId="0" borderId="0" xfId="0" applyFont="1" applyAlignment="1">
      <alignment horizontal="right"/>
    </xf>
    <xf numFmtId="2" fontId="14" fillId="0" borderId="1" xfId="0" applyNumberFormat="1" applyFont="1" applyBorder="1"/>
    <xf numFmtId="2" fontId="14" fillId="0" borderId="1" xfId="0" applyNumberFormat="1" applyFont="1" applyFill="1" applyBorder="1" applyAlignment="1">
      <alignment horizontal="right"/>
    </xf>
    <xf numFmtId="2" fontId="15" fillId="0" borderId="1" xfId="0" applyNumberFormat="1" applyFont="1" applyFill="1" applyBorder="1" applyAlignment="1"/>
    <xf numFmtId="2" fontId="14" fillId="0" borderId="1" xfId="0" applyNumberFormat="1" applyFont="1" applyFill="1" applyBorder="1" applyAlignment="1"/>
    <xf numFmtId="2" fontId="15" fillId="0" borderId="1" xfId="0" applyNumberFormat="1" applyFont="1" applyBorder="1"/>
    <xf numFmtId="2" fontId="14" fillId="2" borderId="2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0" xfId="0" applyFont="1" applyBorder="1" applyAlignment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wrapText="1"/>
    </xf>
    <xf numFmtId="2" fontId="1" fillId="2" borderId="11" xfId="0" applyNumberFormat="1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2" fontId="4" fillId="2" borderId="15" xfId="0" applyNumberFormat="1" applyFont="1" applyFill="1" applyBorder="1" applyAlignment="1">
      <alignment horizontal="right" vertical="center" wrapText="1"/>
    </xf>
    <xf numFmtId="2" fontId="4" fillId="2" borderId="16" xfId="0" applyNumberFormat="1" applyFont="1" applyFill="1" applyBorder="1" applyAlignment="1">
      <alignment horizontal="right" vertical="center" wrapText="1"/>
    </xf>
    <xf numFmtId="2" fontId="4" fillId="2" borderId="17" xfId="0" applyNumberFormat="1" applyFont="1" applyFill="1" applyBorder="1" applyAlignment="1">
      <alignment horizontal="right" vertical="center" wrapText="1"/>
    </xf>
    <xf numFmtId="0" fontId="1" fillId="3" borderId="12" xfId="0" applyFont="1" applyFill="1" applyBorder="1" applyAlignment="1">
      <alignment horizontal="center" wrapText="1"/>
    </xf>
    <xf numFmtId="2" fontId="4" fillId="2" borderId="15" xfId="0" applyNumberFormat="1" applyFont="1" applyFill="1" applyBorder="1" applyAlignment="1">
      <alignment vertical="center" wrapText="1"/>
    </xf>
    <xf numFmtId="2" fontId="4" fillId="2" borderId="17" xfId="0" applyNumberFormat="1" applyFont="1" applyFill="1" applyBorder="1" applyAlignment="1">
      <alignment vertical="center" wrapText="1"/>
    </xf>
    <xf numFmtId="2" fontId="13" fillId="0" borderId="1" xfId="0" applyNumberFormat="1" applyFont="1" applyBorder="1"/>
    <xf numFmtId="2" fontId="13" fillId="2" borderId="2" xfId="0" applyNumberFormat="1" applyFont="1" applyFill="1" applyBorder="1" applyAlignment="1">
      <alignment horizontal="right" vertical="center" wrapText="1"/>
    </xf>
    <xf numFmtId="0" fontId="4" fillId="0" borderId="18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0"/>
  <sheetViews>
    <sheetView tabSelected="1" view="pageBreakPreview" topLeftCell="A181" zoomScale="120" zoomScaleNormal="114" zoomScaleSheetLayoutView="120" workbookViewId="0">
      <selection activeCell="A183" sqref="A183"/>
    </sheetView>
  </sheetViews>
  <sheetFormatPr defaultRowHeight="12.75"/>
  <cols>
    <col min="1" max="1" width="6.140625" style="3" customWidth="1"/>
    <col min="2" max="2" width="20.140625" style="3" customWidth="1"/>
    <col min="3" max="3" width="11.5703125" style="3" customWidth="1"/>
    <col min="4" max="4" width="10.140625" style="3" customWidth="1"/>
    <col min="5" max="5" width="9.85546875" style="3" customWidth="1"/>
    <col min="6" max="6" width="8" style="3" customWidth="1"/>
    <col min="7" max="7" width="7.85546875" style="31" customWidth="1"/>
    <col min="8" max="8" width="8" style="31" customWidth="1"/>
    <col min="9" max="9" width="7.140625" style="31" customWidth="1"/>
    <col min="10" max="10" width="8" style="31" customWidth="1"/>
    <col min="11" max="11" width="9" style="3" customWidth="1"/>
    <col min="12" max="12" width="7.85546875" style="3" customWidth="1"/>
    <col min="13" max="13" width="6.42578125" style="3" customWidth="1"/>
    <col min="14" max="14" width="7.5703125" style="3" customWidth="1"/>
    <col min="15" max="15" width="9.140625" style="3" hidden="1" customWidth="1"/>
    <col min="16" max="16384" width="9.140625" style="3"/>
  </cols>
  <sheetData>
    <row r="1" spans="1:14" ht="15.75">
      <c r="A1" s="63" t="s">
        <v>78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15">
      <c r="A2" s="57" t="s">
        <v>81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13.5" thickBot="1">
      <c r="A3" s="1" t="s">
        <v>30</v>
      </c>
      <c r="L3" s="98" t="s">
        <v>0</v>
      </c>
      <c r="M3" s="98"/>
      <c r="N3" s="98"/>
    </row>
    <row r="4" spans="1:14" ht="15" customHeight="1">
      <c r="A4" s="77" t="s">
        <v>3</v>
      </c>
      <c r="B4" s="78" t="s">
        <v>1</v>
      </c>
      <c r="C4" s="79" t="s">
        <v>79</v>
      </c>
      <c r="D4" s="80" t="s">
        <v>26</v>
      </c>
      <c r="E4" s="78" t="s">
        <v>23</v>
      </c>
      <c r="F4" s="78"/>
      <c r="G4" s="78"/>
      <c r="H4" s="78"/>
      <c r="I4" s="78"/>
      <c r="J4" s="78"/>
      <c r="K4" s="78" t="s">
        <v>37</v>
      </c>
      <c r="L4" s="78"/>
      <c r="M4" s="78"/>
      <c r="N4" s="81"/>
    </row>
    <row r="5" spans="1:14" ht="50.25" customHeight="1">
      <c r="A5" s="82"/>
      <c r="B5" s="58"/>
      <c r="C5" s="61"/>
      <c r="D5" s="62"/>
      <c r="E5" s="56" t="s">
        <v>77</v>
      </c>
      <c r="F5" s="56">
        <v>2021</v>
      </c>
      <c r="G5" s="56">
        <v>2020</v>
      </c>
      <c r="H5" s="56">
        <v>2019</v>
      </c>
      <c r="I5" s="56">
        <v>2018</v>
      </c>
      <c r="J5" s="56">
        <v>2017</v>
      </c>
      <c r="K5" s="56" t="s">
        <v>29</v>
      </c>
      <c r="L5" s="56">
        <v>2021</v>
      </c>
      <c r="M5" s="56">
        <v>2020</v>
      </c>
      <c r="N5" s="83">
        <v>2019</v>
      </c>
    </row>
    <row r="6" spans="1:14" ht="15">
      <c r="A6" s="84">
        <v>1</v>
      </c>
      <c r="B6" s="55">
        <v>2</v>
      </c>
      <c r="C6" s="55">
        <v>3</v>
      </c>
      <c r="D6" s="55">
        <v>4</v>
      </c>
      <c r="E6" s="55">
        <v>5</v>
      </c>
      <c r="F6" s="55">
        <v>6</v>
      </c>
      <c r="G6" s="55">
        <v>7</v>
      </c>
      <c r="H6" s="55">
        <v>8</v>
      </c>
      <c r="I6" s="55">
        <v>9</v>
      </c>
      <c r="J6" s="55">
        <v>10</v>
      </c>
      <c r="K6" s="8">
        <v>11</v>
      </c>
      <c r="L6" s="55">
        <v>12</v>
      </c>
      <c r="M6" s="55">
        <v>13</v>
      </c>
      <c r="N6" s="85">
        <v>14</v>
      </c>
    </row>
    <row r="7" spans="1:14" ht="14.1" customHeight="1">
      <c r="A7" s="86">
        <v>1</v>
      </c>
      <c r="B7" s="5" t="s">
        <v>27</v>
      </c>
      <c r="C7" s="30">
        <v>0.28000000000000003</v>
      </c>
      <c r="D7" s="16">
        <f>(F7+G7+H7+I7+J7)/5</f>
        <v>3.1400000000000004E-2</v>
      </c>
      <c r="E7" s="16">
        <v>0.02</v>
      </c>
      <c r="F7" s="16">
        <v>0.02</v>
      </c>
      <c r="G7" s="96">
        <v>1.7000000000000001E-2</v>
      </c>
      <c r="H7" s="16">
        <v>0.04</v>
      </c>
      <c r="I7" s="16">
        <v>0.03</v>
      </c>
      <c r="J7" s="16">
        <v>0.05</v>
      </c>
      <c r="K7" s="17">
        <f>E7-D7</f>
        <v>-1.1400000000000004E-2</v>
      </c>
      <c r="L7" s="17">
        <f>E7-F7</f>
        <v>0</v>
      </c>
      <c r="M7" s="17">
        <f>E7-G7</f>
        <v>2.9999999999999992E-3</v>
      </c>
      <c r="N7" s="87">
        <f>E7-H7</f>
        <v>-0.02</v>
      </c>
    </row>
    <row r="8" spans="1:14" ht="14.1" customHeight="1">
      <c r="A8" s="86">
        <v>2</v>
      </c>
      <c r="B8" s="9" t="s">
        <v>28</v>
      </c>
      <c r="C8" s="30"/>
      <c r="D8" s="16">
        <f t="shared" ref="D8:D29" si="0">(F8+G8+H8+I8+J8)/5</f>
        <v>0</v>
      </c>
      <c r="E8" s="17"/>
      <c r="F8" s="17"/>
      <c r="G8" s="97"/>
      <c r="H8" s="17"/>
      <c r="I8" s="17"/>
      <c r="J8" s="17"/>
      <c r="K8" s="17">
        <f t="shared" ref="K8:K23" si="1">E8-D8</f>
        <v>0</v>
      </c>
      <c r="L8" s="17">
        <f t="shared" ref="L8:L23" si="2">E8-F8</f>
        <v>0</v>
      </c>
      <c r="M8" s="17">
        <f t="shared" ref="M8:M23" si="3">E8-G8</f>
        <v>0</v>
      </c>
      <c r="N8" s="87">
        <f t="shared" ref="N8:N23" si="4">E8-H8</f>
        <v>0</v>
      </c>
    </row>
    <row r="9" spans="1:14" ht="14.1" customHeight="1">
      <c r="A9" s="86">
        <v>3</v>
      </c>
      <c r="B9" s="5" t="s">
        <v>6</v>
      </c>
      <c r="C9" s="30"/>
      <c r="D9" s="16">
        <f t="shared" si="0"/>
        <v>0</v>
      </c>
      <c r="E9" s="17"/>
      <c r="F9" s="17"/>
      <c r="G9" s="97"/>
      <c r="H9" s="17"/>
      <c r="I9" s="17"/>
      <c r="J9" s="17"/>
      <c r="K9" s="17">
        <f t="shared" si="1"/>
        <v>0</v>
      </c>
      <c r="L9" s="17">
        <f t="shared" si="2"/>
        <v>0</v>
      </c>
      <c r="M9" s="17">
        <f t="shared" si="3"/>
        <v>0</v>
      </c>
      <c r="N9" s="87">
        <f t="shared" si="4"/>
        <v>0</v>
      </c>
    </row>
    <row r="10" spans="1:14" ht="14.1" customHeight="1">
      <c r="A10" s="86">
        <v>4</v>
      </c>
      <c r="B10" s="5" t="s">
        <v>7</v>
      </c>
      <c r="C10" s="30">
        <v>1.2200000000000001E-2</v>
      </c>
      <c r="D10" s="16">
        <f t="shared" si="0"/>
        <v>0</v>
      </c>
      <c r="E10" s="17"/>
      <c r="F10" s="17"/>
      <c r="G10" s="97"/>
      <c r="H10" s="17"/>
      <c r="I10" s="17"/>
      <c r="J10" s="17"/>
      <c r="K10" s="17">
        <f t="shared" si="1"/>
        <v>0</v>
      </c>
      <c r="L10" s="17">
        <f t="shared" si="2"/>
        <v>0</v>
      </c>
      <c r="M10" s="17">
        <f t="shared" si="3"/>
        <v>0</v>
      </c>
      <c r="N10" s="87">
        <f t="shared" si="4"/>
        <v>0</v>
      </c>
    </row>
    <row r="11" spans="1:14" ht="14.1" customHeight="1">
      <c r="A11" s="86">
        <v>5</v>
      </c>
      <c r="B11" s="5" t="s">
        <v>8</v>
      </c>
      <c r="C11" s="30">
        <v>3.9100000000000003E-2</v>
      </c>
      <c r="D11" s="16">
        <f t="shared" si="0"/>
        <v>0</v>
      </c>
      <c r="E11" s="17"/>
      <c r="F11" s="17"/>
      <c r="G11" s="97"/>
      <c r="H11" s="17"/>
      <c r="I11" s="17"/>
      <c r="J11" s="17"/>
      <c r="K11" s="17">
        <f t="shared" si="1"/>
        <v>0</v>
      </c>
      <c r="L11" s="17">
        <f t="shared" si="2"/>
        <v>0</v>
      </c>
      <c r="M11" s="17">
        <f t="shared" si="3"/>
        <v>0</v>
      </c>
      <c r="N11" s="87">
        <f t="shared" si="4"/>
        <v>0</v>
      </c>
    </row>
    <row r="12" spans="1:14" ht="14.1" customHeight="1">
      <c r="A12" s="86">
        <v>6</v>
      </c>
      <c r="B12" s="5" t="s">
        <v>9</v>
      </c>
      <c r="C12" s="30">
        <v>0.57150000000000001</v>
      </c>
      <c r="D12" s="16">
        <f>(F12+G12+H12+I12+J12)/5</f>
        <v>0.37736599999999998</v>
      </c>
      <c r="E12" s="17">
        <v>0.18190999999999999</v>
      </c>
      <c r="F12" s="17">
        <v>0.26202999999999999</v>
      </c>
      <c r="G12" s="97">
        <v>0.27223000000000003</v>
      </c>
      <c r="H12" s="17">
        <v>0.34046999999999999</v>
      </c>
      <c r="I12" s="17">
        <v>0.44409999999999999</v>
      </c>
      <c r="J12" s="17">
        <v>0.56799999999999995</v>
      </c>
      <c r="K12" s="17">
        <f>E12-D12</f>
        <v>-0.19545599999999999</v>
      </c>
      <c r="L12" s="17">
        <f>E12-F12</f>
        <v>-8.0119999999999997E-2</v>
      </c>
      <c r="M12" s="17">
        <f>E12-G12</f>
        <v>-9.0320000000000039E-2</v>
      </c>
      <c r="N12" s="87">
        <f>E12-H12</f>
        <v>-0.15856000000000001</v>
      </c>
    </row>
    <row r="13" spans="1:14" ht="14.1" customHeight="1">
      <c r="A13" s="86">
        <v>7</v>
      </c>
      <c r="B13" s="5" t="s">
        <v>10</v>
      </c>
      <c r="C13" s="30">
        <v>0.46639999999999998</v>
      </c>
      <c r="D13" s="16">
        <f t="shared" si="0"/>
        <v>1.0380000000000003</v>
      </c>
      <c r="E13" s="17">
        <v>0.27</v>
      </c>
      <c r="F13" s="17">
        <v>0.18</v>
      </c>
      <c r="G13" s="97">
        <v>0.31</v>
      </c>
      <c r="H13" s="17">
        <v>1.87</v>
      </c>
      <c r="I13" s="17">
        <v>1.77</v>
      </c>
      <c r="J13" s="17">
        <v>1.06</v>
      </c>
      <c r="K13" s="17">
        <f t="shared" si="1"/>
        <v>-0.76800000000000024</v>
      </c>
      <c r="L13" s="17">
        <f t="shared" si="2"/>
        <v>9.0000000000000024E-2</v>
      </c>
      <c r="M13" s="17">
        <f t="shared" si="3"/>
        <v>-3.999999999999998E-2</v>
      </c>
      <c r="N13" s="87">
        <f t="shared" si="4"/>
        <v>-1.6</v>
      </c>
    </row>
    <row r="14" spans="1:14" ht="14.1" customHeight="1">
      <c r="A14" s="86">
        <v>8</v>
      </c>
      <c r="B14" s="5" t="s">
        <v>11</v>
      </c>
      <c r="C14" s="30"/>
      <c r="D14" s="16">
        <f>(F14+G14+H14+I14+J14)/5</f>
        <v>0</v>
      </c>
      <c r="E14" s="17"/>
      <c r="F14" s="17"/>
      <c r="G14" s="97"/>
      <c r="H14" s="17"/>
      <c r="I14" s="17"/>
      <c r="J14" s="17"/>
      <c r="K14" s="17">
        <f t="shared" si="1"/>
        <v>0</v>
      </c>
      <c r="L14" s="17">
        <f>E14-F14</f>
        <v>0</v>
      </c>
      <c r="M14" s="17">
        <f>E14-G14</f>
        <v>0</v>
      </c>
      <c r="N14" s="87">
        <f>E14-H14</f>
        <v>0</v>
      </c>
    </row>
    <row r="15" spans="1:14" ht="14.1" customHeight="1">
      <c r="A15" s="86">
        <v>9</v>
      </c>
      <c r="B15" s="5" t="s">
        <v>12</v>
      </c>
      <c r="C15" s="30">
        <v>1E-4</v>
      </c>
      <c r="D15" s="16">
        <f t="shared" si="0"/>
        <v>0</v>
      </c>
      <c r="E15" s="17"/>
      <c r="F15" s="17"/>
      <c r="G15" s="97"/>
      <c r="H15" s="17"/>
      <c r="I15" s="17"/>
      <c r="J15" s="17"/>
      <c r="K15" s="17">
        <f t="shared" si="1"/>
        <v>0</v>
      </c>
      <c r="L15" s="17">
        <f t="shared" si="2"/>
        <v>0</v>
      </c>
      <c r="M15" s="17">
        <f t="shared" si="3"/>
        <v>0</v>
      </c>
      <c r="N15" s="87">
        <f t="shared" si="4"/>
        <v>0</v>
      </c>
    </row>
    <row r="16" spans="1:14" ht="14.1" customHeight="1">
      <c r="A16" s="86">
        <v>10</v>
      </c>
      <c r="B16" s="5" t="s">
        <v>13</v>
      </c>
      <c r="C16" s="30">
        <v>2.64E-2</v>
      </c>
      <c r="D16" s="16">
        <f t="shared" si="0"/>
        <v>6.6159999999999995E-3</v>
      </c>
      <c r="E16" s="17">
        <v>7.7400000000000004E-3</v>
      </c>
      <c r="F16" s="17">
        <v>1.468E-2</v>
      </c>
      <c r="G16" s="97">
        <v>1.84E-2</v>
      </c>
      <c r="H16" s="17">
        <v>0</v>
      </c>
      <c r="I16" s="17">
        <v>0</v>
      </c>
      <c r="J16" s="17">
        <v>0</v>
      </c>
      <c r="K16" s="17">
        <f t="shared" si="1"/>
        <v>1.1240000000000009E-3</v>
      </c>
      <c r="L16" s="17">
        <f t="shared" si="2"/>
        <v>-6.94E-3</v>
      </c>
      <c r="M16" s="17">
        <f t="shared" si="3"/>
        <v>-1.0659999999999999E-2</v>
      </c>
      <c r="N16" s="87">
        <f t="shared" si="4"/>
        <v>7.7400000000000004E-3</v>
      </c>
    </row>
    <row r="17" spans="1:15" ht="14.1" customHeight="1">
      <c r="A17" s="86">
        <v>11</v>
      </c>
      <c r="B17" s="5" t="s">
        <v>14</v>
      </c>
      <c r="C17" s="30">
        <v>1.0878000000000001</v>
      </c>
      <c r="D17" s="16">
        <f t="shared" si="0"/>
        <v>0.75026799999999993</v>
      </c>
      <c r="E17" s="17">
        <v>0.60650000000000004</v>
      </c>
      <c r="F17" s="17">
        <v>0.62</v>
      </c>
      <c r="G17" s="97">
        <v>0.73</v>
      </c>
      <c r="H17" s="17">
        <v>0.63134000000000001</v>
      </c>
      <c r="I17" s="17">
        <v>0.91</v>
      </c>
      <c r="J17" s="17">
        <v>0.86</v>
      </c>
      <c r="K17" s="17">
        <f t="shared" si="1"/>
        <v>-0.1437679999999999</v>
      </c>
      <c r="L17" s="17">
        <f t="shared" si="2"/>
        <v>-1.3499999999999956E-2</v>
      </c>
      <c r="M17" s="17">
        <f t="shared" si="3"/>
        <v>-0.12349999999999994</v>
      </c>
      <c r="N17" s="87">
        <f t="shared" si="4"/>
        <v>-2.4839999999999973E-2</v>
      </c>
    </row>
    <row r="18" spans="1:15" ht="14.1" customHeight="1">
      <c r="A18" s="86">
        <v>12</v>
      </c>
      <c r="B18" s="5" t="s">
        <v>25</v>
      </c>
      <c r="C18" s="30">
        <v>1.1999999999999999E-3</v>
      </c>
      <c r="D18" s="16">
        <f t="shared" si="0"/>
        <v>0</v>
      </c>
      <c r="E18" s="17"/>
      <c r="F18" s="17"/>
      <c r="G18" s="97"/>
      <c r="H18" s="17"/>
      <c r="I18" s="17"/>
      <c r="J18" s="17"/>
      <c r="K18" s="17">
        <f t="shared" si="1"/>
        <v>0</v>
      </c>
      <c r="L18" s="17">
        <f t="shared" si="2"/>
        <v>0</v>
      </c>
      <c r="M18" s="17">
        <f t="shared" si="3"/>
        <v>0</v>
      </c>
      <c r="N18" s="87">
        <f t="shared" si="4"/>
        <v>0</v>
      </c>
    </row>
    <row r="19" spans="1:15" ht="14.1" customHeight="1">
      <c r="A19" s="86">
        <v>13</v>
      </c>
      <c r="B19" s="5" t="s">
        <v>15</v>
      </c>
      <c r="C19" s="30">
        <v>1.756</v>
      </c>
      <c r="D19" s="16">
        <f t="shared" si="0"/>
        <v>1.92</v>
      </c>
      <c r="E19" s="17">
        <v>1.42</v>
      </c>
      <c r="F19" s="17">
        <v>1.55</v>
      </c>
      <c r="G19" s="97">
        <v>1.39</v>
      </c>
      <c r="H19" s="17">
        <v>1.45</v>
      </c>
      <c r="I19" s="17">
        <v>2.5099999999999998</v>
      </c>
      <c r="J19" s="17">
        <v>2.7</v>
      </c>
      <c r="K19" s="17">
        <f t="shared" si="1"/>
        <v>-0.5</v>
      </c>
      <c r="L19" s="17">
        <f t="shared" si="2"/>
        <v>-0.13000000000000012</v>
      </c>
      <c r="M19" s="17">
        <f t="shared" si="3"/>
        <v>3.0000000000000027E-2</v>
      </c>
      <c r="N19" s="87">
        <f t="shared" si="4"/>
        <v>-3.0000000000000027E-2</v>
      </c>
    </row>
    <row r="20" spans="1:15" s="31" customFormat="1" ht="14.1" customHeight="1">
      <c r="A20" s="86">
        <v>14</v>
      </c>
      <c r="B20" s="5" t="s">
        <v>16</v>
      </c>
      <c r="C20" s="30">
        <v>5.258</v>
      </c>
      <c r="D20" s="16">
        <f>(F20+G20+H20+I20+J20)/5</f>
        <v>2.9721820000000001</v>
      </c>
      <c r="E20" s="17">
        <v>1.43926</v>
      </c>
      <c r="F20" s="17">
        <v>2.0973700000000002</v>
      </c>
      <c r="G20" s="97">
        <v>2.76</v>
      </c>
      <c r="H20" s="17">
        <v>2.79305</v>
      </c>
      <c r="I20" s="17">
        <v>3.12723</v>
      </c>
      <c r="J20" s="17">
        <v>4.0832600000000001</v>
      </c>
      <c r="K20" s="17">
        <f t="shared" si="1"/>
        <v>-1.5329220000000001</v>
      </c>
      <c r="L20" s="17">
        <f t="shared" si="2"/>
        <v>-0.65811000000000019</v>
      </c>
      <c r="M20" s="17">
        <f>E20-G20</f>
        <v>-1.3207399999999998</v>
      </c>
      <c r="N20" s="87">
        <f>E20-H20</f>
        <v>-1.35379</v>
      </c>
    </row>
    <row r="21" spans="1:15" ht="14.1" customHeight="1">
      <c r="A21" s="86">
        <v>15</v>
      </c>
      <c r="B21" s="5" t="s">
        <v>75</v>
      </c>
      <c r="C21" s="30">
        <v>4.9000000000000002E-2</v>
      </c>
      <c r="D21" s="16">
        <f t="shared" si="0"/>
        <v>6.0218000000000008E-2</v>
      </c>
      <c r="E21" s="17">
        <v>5.0180000000000002E-2</v>
      </c>
      <c r="F21" s="17">
        <v>6.139E-2</v>
      </c>
      <c r="G21" s="97">
        <v>5.4879999999999998E-2</v>
      </c>
      <c r="H21" s="17">
        <v>5.672E-2</v>
      </c>
      <c r="I21" s="17">
        <v>7.1859999999999993E-2</v>
      </c>
      <c r="J21" s="17">
        <v>5.6239999999999998E-2</v>
      </c>
      <c r="K21" s="17">
        <f t="shared" si="1"/>
        <v>-1.0038000000000005E-2</v>
      </c>
      <c r="L21" s="17">
        <f t="shared" si="2"/>
        <v>-1.1209999999999998E-2</v>
      </c>
      <c r="M21" s="17">
        <f t="shared" si="3"/>
        <v>-4.6999999999999958E-3</v>
      </c>
      <c r="N21" s="87">
        <f t="shared" si="4"/>
        <v>-6.5399999999999972E-3</v>
      </c>
    </row>
    <row r="22" spans="1:15" ht="14.1" customHeight="1">
      <c r="A22" s="86">
        <v>16</v>
      </c>
      <c r="B22" s="5" t="s">
        <v>17</v>
      </c>
      <c r="C22" s="30">
        <v>0</v>
      </c>
      <c r="D22" s="16">
        <f t="shared" si="0"/>
        <v>0</v>
      </c>
      <c r="E22" s="17"/>
      <c r="F22" s="17"/>
      <c r="G22" s="97"/>
      <c r="H22" s="17"/>
      <c r="I22" s="17"/>
      <c r="J22" s="17"/>
      <c r="K22" s="17">
        <f t="shared" si="1"/>
        <v>0</v>
      </c>
      <c r="L22" s="17">
        <f t="shared" si="2"/>
        <v>0</v>
      </c>
      <c r="M22" s="17">
        <f t="shared" si="3"/>
        <v>0</v>
      </c>
      <c r="N22" s="87">
        <f t="shared" si="4"/>
        <v>0</v>
      </c>
    </row>
    <row r="23" spans="1:15" ht="14.1" customHeight="1">
      <c r="A23" s="86">
        <v>17</v>
      </c>
      <c r="B23" s="5" t="s">
        <v>18</v>
      </c>
      <c r="C23" s="30">
        <v>5.8674999999999997</v>
      </c>
      <c r="D23" s="16">
        <f t="shared" si="0"/>
        <v>5.8246799999999999</v>
      </c>
      <c r="E23" s="16">
        <v>6.6738999999999997</v>
      </c>
      <c r="F23" s="16">
        <v>6.3914</v>
      </c>
      <c r="G23" s="96">
        <v>5.9279999999999999</v>
      </c>
      <c r="H23" s="16">
        <v>5.8929999999999998</v>
      </c>
      <c r="I23" s="16">
        <v>5.7510000000000003</v>
      </c>
      <c r="J23" s="52">
        <v>5.16</v>
      </c>
      <c r="K23" s="17">
        <f t="shared" si="1"/>
        <v>0.84921999999999986</v>
      </c>
      <c r="L23" s="17">
        <f t="shared" si="2"/>
        <v>0.28249999999999975</v>
      </c>
      <c r="M23" s="17">
        <f t="shared" si="3"/>
        <v>0.74589999999999979</v>
      </c>
      <c r="N23" s="87">
        <f t="shared" si="4"/>
        <v>0.78089999999999993</v>
      </c>
    </row>
    <row r="24" spans="1:15" ht="14.1" customHeight="1">
      <c r="A24" s="86">
        <v>18</v>
      </c>
      <c r="B24" s="5" t="s">
        <v>19</v>
      </c>
      <c r="C24" s="30">
        <v>1.9386000000000001</v>
      </c>
      <c r="D24" s="16">
        <f t="shared" si="0"/>
        <v>0.97260000000000013</v>
      </c>
      <c r="E24" s="17">
        <v>1.101</v>
      </c>
      <c r="F24" s="17">
        <v>1.139</v>
      </c>
      <c r="G24" s="97">
        <v>1.1240000000000001</v>
      </c>
      <c r="H24" s="17">
        <v>1.046</v>
      </c>
      <c r="I24" s="17">
        <v>0.56899999999999995</v>
      </c>
      <c r="J24" s="17">
        <v>0.98499999999999999</v>
      </c>
      <c r="K24" s="17">
        <f t="shared" ref="K24:K30" si="5">E24-D24</f>
        <v>0.12839999999999985</v>
      </c>
      <c r="L24" s="17">
        <f t="shared" ref="L24:L30" si="6">E24-F24</f>
        <v>-3.8000000000000034E-2</v>
      </c>
      <c r="M24" s="17">
        <f t="shared" ref="M24:M30" si="7">E24-G24</f>
        <v>-2.3000000000000131E-2</v>
      </c>
      <c r="N24" s="87">
        <f t="shared" ref="N24:N30" si="8">E24-H24</f>
        <v>5.4999999999999938E-2</v>
      </c>
    </row>
    <row r="25" spans="1:15" ht="14.1" customHeight="1">
      <c r="A25" s="86">
        <v>19</v>
      </c>
      <c r="B25" s="5" t="s">
        <v>36</v>
      </c>
      <c r="C25" s="30">
        <v>0.48399999999999999</v>
      </c>
      <c r="D25" s="16">
        <f t="shared" si="0"/>
        <v>0.36799199999999999</v>
      </c>
      <c r="E25" s="17">
        <v>0.37379000000000001</v>
      </c>
      <c r="F25" s="17">
        <v>0.23315</v>
      </c>
      <c r="G25" s="97">
        <v>0.42</v>
      </c>
      <c r="H25" s="17">
        <v>0.42071999999999998</v>
      </c>
      <c r="I25" s="17">
        <v>0.34177000000000002</v>
      </c>
      <c r="J25" s="17">
        <v>0.42431999999999997</v>
      </c>
      <c r="K25" s="17">
        <f>E25-D25</f>
        <v>5.7980000000000254E-3</v>
      </c>
      <c r="L25" s="17">
        <f>E25-F25</f>
        <v>0.14064000000000002</v>
      </c>
      <c r="M25" s="17">
        <f>E25-G25</f>
        <v>-4.6209999999999973E-2</v>
      </c>
      <c r="N25" s="87">
        <f>E25-H25</f>
        <v>-4.6929999999999972E-2</v>
      </c>
    </row>
    <row r="26" spans="1:15" ht="14.1" customHeight="1">
      <c r="A26" s="86">
        <v>20</v>
      </c>
      <c r="B26" s="5" t="s">
        <v>20</v>
      </c>
      <c r="C26" s="30">
        <v>1.6439999999999999</v>
      </c>
      <c r="D26" s="16">
        <f t="shared" si="0"/>
        <v>2.0158800000000001</v>
      </c>
      <c r="E26" s="17">
        <v>2.0906400000000001</v>
      </c>
      <c r="F26" s="17">
        <v>2.1032899999999999</v>
      </c>
      <c r="G26" s="97">
        <v>2.1059999999999999</v>
      </c>
      <c r="H26" s="17">
        <v>2.0910099999999998</v>
      </c>
      <c r="I26" s="17">
        <v>1.9645900000000001</v>
      </c>
      <c r="J26" s="17">
        <v>1.8145100000000001</v>
      </c>
      <c r="K26" s="17">
        <f t="shared" si="5"/>
        <v>7.4759999999999938E-2</v>
      </c>
      <c r="L26" s="17">
        <f t="shared" si="6"/>
        <v>-1.2649999999999828E-2</v>
      </c>
      <c r="M26" s="17">
        <f t="shared" si="7"/>
        <v>-1.5359999999999818E-2</v>
      </c>
      <c r="N26" s="87">
        <f t="shared" si="8"/>
        <v>-3.6999999999975941E-4</v>
      </c>
    </row>
    <row r="27" spans="1:15" ht="14.1" customHeight="1">
      <c r="A27" s="86">
        <v>21</v>
      </c>
      <c r="B27" s="5" t="s">
        <v>21</v>
      </c>
      <c r="C27" s="30">
        <v>0</v>
      </c>
      <c r="D27" s="16">
        <f t="shared" si="0"/>
        <v>0</v>
      </c>
      <c r="E27" s="17"/>
      <c r="F27" s="17"/>
      <c r="G27" s="97"/>
      <c r="H27" s="17"/>
      <c r="I27" s="16"/>
      <c r="J27" s="16"/>
      <c r="K27" s="17">
        <f t="shared" si="5"/>
        <v>0</v>
      </c>
      <c r="L27" s="17">
        <f t="shared" si="6"/>
        <v>0</v>
      </c>
      <c r="M27" s="17">
        <f t="shared" si="7"/>
        <v>0</v>
      </c>
      <c r="N27" s="87">
        <f t="shared" si="8"/>
        <v>0</v>
      </c>
    </row>
    <row r="28" spans="1:15" ht="14.1" customHeight="1">
      <c r="A28" s="86">
        <v>22</v>
      </c>
      <c r="B28" s="5" t="s">
        <v>22</v>
      </c>
      <c r="C28" s="30">
        <v>6.9999999999999999E-4</v>
      </c>
      <c r="D28" s="16">
        <f t="shared" si="0"/>
        <v>0</v>
      </c>
      <c r="E28" s="17"/>
      <c r="F28" s="17"/>
      <c r="G28" s="97"/>
      <c r="H28" s="17"/>
      <c r="I28" s="16"/>
      <c r="J28" s="16"/>
      <c r="K28" s="17">
        <f t="shared" si="5"/>
        <v>0</v>
      </c>
      <c r="L28" s="17">
        <f t="shared" si="6"/>
        <v>0</v>
      </c>
      <c r="M28" s="17">
        <f t="shared" si="7"/>
        <v>0</v>
      </c>
      <c r="N28" s="87">
        <f t="shared" si="8"/>
        <v>0</v>
      </c>
    </row>
    <row r="29" spans="1:15" ht="14.1" customHeight="1">
      <c r="A29" s="86">
        <v>23</v>
      </c>
      <c r="B29" s="11" t="s">
        <v>2</v>
      </c>
      <c r="C29" s="30">
        <v>4.02E-2</v>
      </c>
      <c r="D29" s="16">
        <f t="shared" si="0"/>
        <v>6.2E-4</v>
      </c>
      <c r="E29" s="17">
        <v>0</v>
      </c>
      <c r="F29" s="17">
        <v>0</v>
      </c>
      <c r="G29" s="97"/>
      <c r="H29" s="17">
        <v>3.0999999999999999E-3</v>
      </c>
      <c r="I29" s="23">
        <v>0</v>
      </c>
      <c r="J29" s="30">
        <v>0</v>
      </c>
      <c r="K29" s="17">
        <f t="shared" si="5"/>
        <v>-6.2E-4</v>
      </c>
      <c r="L29" s="17">
        <f t="shared" si="6"/>
        <v>0</v>
      </c>
      <c r="M29" s="17">
        <f t="shared" si="7"/>
        <v>0</v>
      </c>
      <c r="N29" s="87">
        <f t="shared" si="8"/>
        <v>-3.0999999999999999E-3</v>
      </c>
    </row>
    <row r="30" spans="1:15" ht="14.1" customHeight="1" thickBot="1">
      <c r="A30" s="88" t="s">
        <v>24</v>
      </c>
      <c r="B30" s="89"/>
      <c r="C30" s="90">
        <f t="shared" ref="C30:J30" si="9">SUM(C7:C29)</f>
        <v>19.522699999999997</v>
      </c>
      <c r="D30" s="90">
        <f>SUM(D7:D29)</f>
        <v>16.337821999999999</v>
      </c>
      <c r="E30" s="90">
        <f t="shared" si="9"/>
        <v>14.234919999999999</v>
      </c>
      <c r="F30" s="90">
        <f>SUM(F7:F29)</f>
        <v>14.67231</v>
      </c>
      <c r="G30" s="90">
        <f t="shared" si="9"/>
        <v>15.130509999999999</v>
      </c>
      <c r="H30" s="90">
        <f t="shared" si="9"/>
        <v>16.63541</v>
      </c>
      <c r="I30" s="90">
        <f t="shared" si="9"/>
        <v>17.489549999999998</v>
      </c>
      <c r="J30" s="90">
        <f t="shared" si="9"/>
        <v>17.761329999999997</v>
      </c>
      <c r="K30" s="91">
        <f t="shared" si="5"/>
        <v>-2.1029020000000003</v>
      </c>
      <c r="L30" s="91">
        <f t="shared" si="6"/>
        <v>-0.43739000000000061</v>
      </c>
      <c r="M30" s="91">
        <f t="shared" si="7"/>
        <v>-0.89559000000000033</v>
      </c>
      <c r="N30" s="92">
        <f t="shared" si="8"/>
        <v>-2.4004900000000013</v>
      </c>
    </row>
    <row r="31" spans="1:15" ht="15">
      <c r="A31" s="57" t="s">
        <v>81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76"/>
    </row>
    <row r="32" spans="1:15" ht="13.5" thickBot="1">
      <c r="A32" s="1" t="s">
        <v>31</v>
      </c>
      <c r="L32" s="98" t="s">
        <v>0</v>
      </c>
      <c r="M32" s="98"/>
      <c r="N32" s="98"/>
    </row>
    <row r="33" spans="1:14" ht="15.75" customHeight="1">
      <c r="A33" s="77" t="s">
        <v>3</v>
      </c>
      <c r="B33" s="78" t="s">
        <v>1</v>
      </c>
      <c r="C33" s="79" t="s">
        <v>79</v>
      </c>
      <c r="D33" s="80" t="s">
        <v>26</v>
      </c>
      <c r="E33" s="78" t="s">
        <v>23</v>
      </c>
      <c r="F33" s="78"/>
      <c r="G33" s="78"/>
      <c r="H33" s="78"/>
      <c r="I33" s="78"/>
      <c r="J33" s="78"/>
      <c r="K33" s="78" t="s">
        <v>37</v>
      </c>
      <c r="L33" s="78"/>
      <c r="M33" s="78"/>
      <c r="N33" s="81"/>
    </row>
    <row r="34" spans="1:14" ht="54" customHeight="1">
      <c r="A34" s="82"/>
      <c r="B34" s="58"/>
      <c r="C34" s="61"/>
      <c r="D34" s="62"/>
      <c r="E34" s="56" t="s">
        <v>77</v>
      </c>
      <c r="F34" s="56">
        <v>2021</v>
      </c>
      <c r="G34" s="56">
        <v>2020</v>
      </c>
      <c r="H34" s="56">
        <v>2019</v>
      </c>
      <c r="I34" s="56">
        <v>2018</v>
      </c>
      <c r="J34" s="56">
        <v>2017</v>
      </c>
      <c r="K34" s="56" t="s">
        <v>29</v>
      </c>
      <c r="L34" s="56">
        <v>2021</v>
      </c>
      <c r="M34" s="56">
        <v>2020</v>
      </c>
      <c r="N34" s="83">
        <v>2019</v>
      </c>
    </row>
    <row r="35" spans="1:14" ht="15">
      <c r="A35" s="84">
        <v>1</v>
      </c>
      <c r="B35" s="55">
        <v>2</v>
      </c>
      <c r="C35" s="55">
        <v>3</v>
      </c>
      <c r="D35" s="55">
        <v>4</v>
      </c>
      <c r="E35" s="55">
        <v>5</v>
      </c>
      <c r="F35" s="55">
        <v>6</v>
      </c>
      <c r="G35" s="55">
        <v>7</v>
      </c>
      <c r="H35" s="55">
        <v>8</v>
      </c>
      <c r="I35" s="55">
        <v>9</v>
      </c>
      <c r="J35" s="55">
        <v>10</v>
      </c>
      <c r="K35" s="8">
        <v>11</v>
      </c>
      <c r="L35" s="55">
        <v>12</v>
      </c>
      <c r="M35" s="55">
        <v>13</v>
      </c>
      <c r="N35" s="85">
        <v>14</v>
      </c>
    </row>
    <row r="36" spans="1:14" ht="14.1" customHeight="1">
      <c r="A36" s="86">
        <v>1</v>
      </c>
      <c r="B36" s="5" t="s">
        <v>27</v>
      </c>
      <c r="C36" s="30">
        <v>0.34599999999999997</v>
      </c>
      <c r="D36" s="16">
        <f>(F36+G36+H36+I36+J36)/5</f>
        <v>0.24627999999999997</v>
      </c>
      <c r="E36" s="16">
        <v>0.27518999999999999</v>
      </c>
      <c r="F36" s="16">
        <v>0.23139999999999999</v>
      </c>
      <c r="G36" s="96">
        <v>0.24</v>
      </c>
      <c r="H36" s="16">
        <v>0.18</v>
      </c>
      <c r="I36" s="16">
        <v>0.21</v>
      </c>
      <c r="J36" s="16">
        <v>0.37</v>
      </c>
      <c r="K36" s="17">
        <f>E36-D36</f>
        <v>2.8910000000000019E-2</v>
      </c>
      <c r="L36" s="17">
        <f>E36-F36</f>
        <v>4.3789999999999996E-2</v>
      </c>
      <c r="M36" s="17">
        <f>E36-G36</f>
        <v>3.5189999999999999E-2</v>
      </c>
      <c r="N36" s="87">
        <f>E36-H36</f>
        <v>9.5189999999999997E-2</v>
      </c>
    </row>
    <row r="37" spans="1:14" ht="14.1" customHeight="1">
      <c r="A37" s="86">
        <v>2</v>
      </c>
      <c r="B37" s="9" t="s">
        <v>28</v>
      </c>
      <c r="C37" s="30">
        <v>0</v>
      </c>
      <c r="D37" s="16">
        <f t="shared" ref="D37:D58" si="10">(F37+G37+H37+I37+J37)/5</f>
        <v>0</v>
      </c>
      <c r="E37" s="17"/>
      <c r="F37" s="17"/>
      <c r="G37" s="97"/>
      <c r="H37" s="17"/>
      <c r="I37" s="17"/>
      <c r="J37" s="17"/>
      <c r="K37" s="17">
        <f t="shared" ref="K37:K51" si="11">E37-D37</f>
        <v>0</v>
      </c>
      <c r="L37" s="17">
        <f t="shared" ref="L37:L52" si="12">E37-F37</f>
        <v>0</v>
      </c>
      <c r="M37" s="17">
        <f t="shared" ref="M37:M51" si="13">E37-G37</f>
        <v>0</v>
      </c>
      <c r="N37" s="87">
        <f t="shared" ref="N37:N52" si="14">E37-H37</f>
        <v>0</v>
      </c>
    </row>
    <row r="38" spans="1:14" ht="14.1" customHeight="1">
      <c r="A38" s="86">
        <v>3</v>
      </c>
      <c r="B38" s="5" t="s">
        <v>6</v>
      </c>
      <c r="C38" s="30">
        <v>0</v>
      </c>
      <c r="D38" s="16">
        <f t="shared" si="10"/>
        <v>0</v>
      </c>
      <c r="E38" s="17"/>
      <c r="F38" s="17"/>
      <c r="G38" s="97"/>
      <c r="H38" s="17"/>
      <c r="I38" s="17"/>
      <c r="J38" s="17"/>
      <c r="K38" s="17">
        <f t="shared" si="11"/>
        <v>0</v>
      </c>
      <c r="L38" s="17">
        <f t="shared" si="12"/>
        <v>0</v>
      </c>
      <c r="M38" s="17">
        <f t="shared" si="13"/>
        <v>0</v>
      </c>
      <c r="N38" s="87">
        <f t="shared" si="14"/>
        <v>0</v>
      </c>
    </row>
    <row r="39" spans="1:14" ht="14.1" customHeight="1">
      <c r="A39" s="86">
        <v>4</v>
      </c>
      <c r="B39" s="5" t="s">
        <v>7</v>
      </c>
      <c r="C39" s="30">
        <v>3.6600000000000001E-2</v>
      </c>
      <c r="D39" s="16">
        <f t="shared" si="10"/>
        <v>0</v>
      </c>
      <c r="E39" s="17"/>
      <c r="F39" s="17"/>
      <c r="G39" s="97"/>
      <c r="H39" s="17"/>
      <c r="I39" s="17"/>
      <c r="J39" s="17"/>
      <c r="K39" s="17">
        <f t="shared" si="11"/>
        <v>0</v>
      </c>
      <c r="L39" s="17">
        <f t="shared" si="12"/>
        <v>0</v>
      </c>
      <c r="M39" s="17">
        <f t="shared" si="13"/>
        <v>0</v>
      </c>
      <c r="N39" s="87">
        <f t="shared" si="14"/>
        <v>0</v>
      </c>
    </row>
    <row r="40" spans="1:14" ht="14.1" customHeight="1">
      <c r="A40" s="86">
        <v>5</v>
      </c>
      <c r="B40" s="5" t="s">
        <v>8</v>
      </c>
      <c r="C40" s="30">
        <v>2.9999999999999997E-4</v>
      </c>
      <c r="D40" s="16">
        <f t="shared" si="10"/>
        <v>0</v>
      </c>
      <c r="E40" s="17"/>
      <c r="F40" s="17"/>
      <c r="G40" s="97"/>
      <c r="H40" s="17"/>
      <c r="I40" s="17"/>
      <c r="J40" s="17"/>
      <c r="K40" s="17">
        <f t="shared" si="11"/>
        <v>0</v>
      </c>
      <c r="L40" s="17">
        <f t="shared" si="12"/>
        <v>0</v>
      </c>
      <c r="M40" s="17">
        <f t="shared" si="13"/>
        <v>0</v>
      </c>
      <c r="N40" s="87">
        <f t="shared" si="14"/>
        <v>0</v>
      </c>
    </row>
    <row r="41" spans="1:14" ht="14.1" customHeight="1">
      <c r="A41" s="86">
        <v>6</v>
      </c>
      <c r="B41" s="5" t="s">
        <v>9</v>
      </c>
      <c r="C41" s="30">
        <v>4.0956999999999999</v>
      </c>
      <c r="D41" s="16">
        <f t="shared" si="10"/>
        <v>1.658928</v>
      </c>
      <c r="E41" s="17">
        <v>1.84267</v>
      </c>
      <c r="F41" s="17">
        <v>1.6427</v>
      </c>
      <c r="G41" s="97">
        <v>1.83063</v>
      </c>
      <c r="H41" s="17">
        <v>1.71991</v>
      </c>
      <c r="I41" s="17">
        <v>1.5773999999999999</v>
      </c>
      <c r="J41" s="17">
        <v>1.524</v>
      </c>
      <c r="K41" s="17">
        <f t="shared" si="11"/>
        <v>0.18374200000000007</v>
      </c>
      <c r="L41" s="17">
        <f t="shared" si="12"/>
        <v>0.19996999999999998</v>
      </c>
      <c r="M41" s="17">
        <f t="shared" si="13"/>
        <v>1.2040000000000051E-2</v>
      </c>
      <c r="N41" s="87">
        <f t="shared" si="14"/>
        <v>0.12275999999999998</v>
      </c>
    </row>
    <row r="42" spans="1:14" ht="14.1" customHeight="1">
      <c r="A42" s="86">
        <v>7</v>
      </c>
      <c r="B42" s="5" t="s">
        <v>10</v>
      </c>
      <c r="C42" s="30">
        <v>4.431</v>
      </c>
      <c r="D42" s="16">
        <f t="shared" si="10"/>
        <v>4.4359999999999999</v>
      </c>
      <c r="E42" s="17">
        <v>4.4800000000000004</v>
      </c>
      <c r="F42" s="17">
        <v>3.95</v>
      </c>
      <c r="G42" s="97">
        <v>5.69</v>
      </c>
      <c r="H42" s="17">
        <v>3.92</v>
      </c>
      <c r="I42" s="17">
        <v>4.33</v>
      </c>
      <c r="J42" s="17">
        <v>4.29</v>
      </c>
      <c r="K42" s="17">
        <f t="shared" si="11"/>
        <v>4.4000000000000483E-2</v>
      </c>
      <c r="L42" s="17">
        <f t="shared" si="12"/>
        <v>0.53000000000000025</v>
      </c>
      <c r="M42" s="17">
        <f t="shared" si="13"/>
        <v>-1.21</v>
      </c>
      <c r="N42" s="87">
        <f t="shared" si="14"/>
        <v>0.5600000000000005</v>
      </c>
    </row>
    <row r="43" spans="1:14" ht="14.1" customHeight="1">
      <c r="A43" s="86">
        <v>8</v>
      </c>
      <c r="B43" s="5" t="s">
        <v>11</v>
      </c>
      <c r="C43" s="30">
        <v>2.0999999999999999E-3</v>
      </c>
      <c r="D43" s="16">
        <f t="shared" si="10"/>
        <v>1.9E-3</v>
      </c>
      <c r="E43" s="17"/>
      <c r="F43" s="17"/>
      <c r="G43" s="97">
        <v>9.4999999999999998E-3</v>
      </c>
      <c r="H43" s="17"/>
      <c r="I43" s="17"/>
      <c r="J43" s="17"/>
      <c r="K43" s="17">
        <f t="shared" si="11"/>
        <v>-1.9E-3</v>
      </c>
      <c r="L43" s="17">
        <f t="shared" si="12"/>
        <v>0</v>
      </c>
      <c r="M43" s="17">
        <f t="shared" si="13"/>
        <v>-9.4999999999999998E-3</v>
      </c>
      <c r="N43" s="87">
        <f t="shared" si="14"/>
        <v>0</v>
      </c>
    </row>
    <row r="44" spans="1:14" ht="14.1" customHeight="1">
      <c r="A44" s="86">
        <v>9</v>
      </c>
      <c r="B44" s="5" t="s">
        <v>12</v>
      </c>
      <c r="C44" s="30">
        <v>0.1394</v>
      </c>
      <c r="D44" s="16">
        <f t="shared" si="10"/>
        <v>6.4710000000000004E-2</v>
      </c>
      <c r="E44" s="17">
        <v>8.2974999999999993E-2</v>
      </c>
      <c r="F44" s="17">
        <v>7.1999999999999995E-2</v>
      </c>
      <c r="G44" s="97">
        <v>6.9489999999999996E-2</v>
      </c>
      <c r="H44" s="17">
        <v>5.9040000000000002E-2</v>
      </c>
      <c r="I44" s="17">
        <v>6.2019999999999999E-2</v>
      </c>
      <c r="J44" s="17">
        <v>6.0999999999999999E-2</v>
      </c>
      <c r="K44" s="17">
        <f t="shared" si="11"/>
        <v>1.826499999999999E-2</v>
      </c>
      <c r="L44" s="17">
        <f t="shared" si="12"/>
        <v>1.0974999999999999E-2</v>
      </c>
      <c r="M44" s="17">
        <f t="shared" si="13"/>
        <v>1.3484999999999997E-2</v>
      </c>
      <c r="N44" s="87">
        <f t="shared" si="14"/>
        <v>2.3934999999999991E-2</v>
      </c>
    </row>
    <row r="45" spans="1:14" ht="14.1" customHeight="1">
      <c r="A45" s="86">
        <v>10</v>
      </c>
      <c r="B45" s="5" t="s">
        <v>13</v>
      </c>
      <c r="C45" s="30">
        <v>3.2000000000000002E-3</v>
      </c>
      <c r="D45" s="16">
        <f t="shared" si="10"/>
        <v>5.3799999999999996E-4</v>
      </c>
      <c r="E45" s="17">
        <v>2.3500000000000001E-3</v>
      </c>
      <c r="F45" s="17">
        <v>1.4E-3</v>
      </c>
      <c r="G45" s="97">
        <v>1.2899999999999999E-3</v>
      </c>
      <c r="H45" s="17"/>
      <c r="I45" s="17"/>
      <c r="J45" s="17"/>
      <c r="K45" s="17">
        <f t="shared" si="11"/>
        <v>1.8120000000000002E-3</v>
      </c>
      <c r="L45" s="17">
        <f t="shared" si="12"/>
        <v>9.5000000000000011E-4</v>
      </c>
      <c r="M45" s="17">
        <f t="shared" si="13"/>
        <v>1.0600000000000002E-3</v>
      </c>
      <c r="N45" s="87">
        <f t="shared" si="14"/>
        <v>2.3500000000000001E-3</v>
      </c>
    </row>
    <row r="46" spans="1:14" ht="14.1" customHeight="1">
      <c r="A46" s="86">
        <v>11</v>
      </c>
      <c r="B46" s="5" t="s">
        <v>14</v>
      </c>
      <c r="C46" s="30">
        <v>2.2906</v>
      </c>
      <c r="D46" s="16">
        <f t="shared" si="10"/>
        <v>1.909354</v>
      </c>
      <c r="E46" s="17">
        <v>1.35</v>
      </c>
      <c r="F46" s="17">
        <v>1.51</v>
      </c>
      <c r="G46" s="97">
        <v>1.78</v>
      </c>
      <c r="H46" s="17">
        <v>2.08677</v>
      </c>
      <c r="I46" s="17">
        <v>1.78</v>
      </c>
      <c r="J46" s="17">
        <v>2.39</v>
      </c>
      <c r="K46" s="17">
        <f t="shared" si="11"/>
        <v>-0.55935399999999991</v>
      </c>
      <c r="L46" s="17">
        <f t="shared" si="12"/>
        <v>-0.15999999999999992</v>
      </c>
      <c r="M46" s="17">
        <f t="shared" si="13"/>
        <v>-0.42999999999999994</v>
      </c>
      <c r="N46" s="87">
        <f t="shared" si="14"/>
        <v>-0.73676999999999992</v>
      </c>
    </row>
    <row r="47" spans="1:14" ht="14.1" customHeight="1">
      <c r="A47" s="86">
        <v>12</v>
      </c>
      <c r="B47" s="5" t="s">
        <v>25</v>
      </c>
      <c r="C47" s="30">
        <v>0</v>
      </c>
      <c r="D47" s="16">
        <f t="shared" si="10"/>
        <v>0</v>
      </c>
      <c r="E47" s="17"/>
      <c r="F47" s="17"/>
      <c r="G47" s="97"/>
      <c r="H47" s="17"/>
      <c r="I47" s="17"/>
      <c r="J47" s="17"/>
      <c r="K47" s="17">
        <f t="shared" si="11"/>
        <v>0</v>
      </c>
      <c r="L47" s="17">
        <f t="shared" si="12"/>
        <v>0</v>
      </c>
      <c r="M47" s="17">
        <f t="shared" si="13"/>
        <v>0</v>
      </c>
      <c r="N47" s="87">
        <f t="shared" si="14"/>
        <v>0</v>
      </c>
    </row>
    <row r="48" spans="1:14" ht="14.1" customHeight="1">
      <c r="A48" s="86">
        <v>13</v>
      </c>
      <c r="B48" s="5" t="s">
        <v>15</v>
      </c>
      <c r="C48" s="30">
        <v>2.9598</v>
      </c>
      <c r="D48" s="16">
        <f t="shared" si="10"/>
        <v>3.0100000000000002</v>
      </c>
      <c r="E48" s="17">
        <v>2.99</v>
      </c>
      <c r="F48" s="17">
        <v>3.43</v>
      </c>
      <c r="G48" s="97">
        <v>3.13</v>
      </c>
      <c r="H48" s="17">
        <v>2.99</v>
      </c>
      <c r="I48" s="17">
        <v>2.4</v>
      </c>
      <c r="J48" s="17">
        <v>3.1</v>
      </c>
      <c r="K48" s="17">
        <f t="shared" si="11"/>
        <v>-2.0000000000000018E-2</v>
      </c>
      <c r="L48" s="17">
        <f t="shared" si="12"/>
        <v>-0.43999999999999995</v>
      </c>
      <c r="M48" s="17">
        <f t="shared" si="13"/>
        <v>-0.13999999999999968</v>
      </c>
      <c r="N48" s="87">
        <f t="shared" si="14"/>
        <v>0</v>
      </c>
    </row>
    <row r="49" spans="1:15" ht="14.1" customHeight="1">
      <c r="A49" s="86">
        <v>14</v>
      </c>
      <c r="B49" s="5" t="s">
        <v>16</v>
      </c>
      <c r="C49" s="30">
        <v>7.4169999999999998</v>
      </c>
      <c r="D49" s="16">
        <f t="shared" si="10"/>
        <v>5.95899</v>
      </c>
      <c r="E49" s="17">
        <v>4.0569100000000002</v>
      </c>
      <c r="F49" s="17">
        <v>5.0406300000000002</v>
      </c>
      <c r="G49" s="97">
        <v>6.4</v>
      </c>
      <c r="H49" s="17">
        <v>6.4953000000000003</v>
      </c>
      <c r="I49" s="17">
        <v>5.2270200000000004</v>
      </c>
      <c r="J49" s="17">
        <v>6.6319999999999997</v>
      </c>
      <c r="K49" s="17">
        <f t="shared" si="11"/>
        <v>-1.9020799999999998</v>
      </c>
      <c r="L49" s="17">
        <f t="shared" si="12"/>
        <v>-0.98371999999999993</v>
      </c>
      <c r="M49" s="17">
        <f t="shared" si="13"/>
        <v>-2.3430900000000001</v>
      </c>
      <c r="N49" s="87">
        <f t="shared" si="14"/>
        <v>-2.4383900000000001</v>
      </c>
    </row>
    <row r="50" spans="1:15" ht="14.1" customHeight="1">
      <c r="A50" s="86">
        <v>15</v>
      </c>
      <c r="B50" s="5" t="s">
        <v>75</v>
      </c>
      <c r="C50" s="30">
        <v>1.95E-2</v>
      </c>
      <c r="D50" s="16">
        <f t="shared" si="10"/>
        <v>1.5288000000000001E-2</v>
      </c>
      <c r="E50" s="17">
        <v>1.7850000000000001E-2</v>
      </c>
      <c r="F50" s="17">
        <v>1.562E-2</v>
      </c>
      <c r="G50" s="97">
        <v>3.0000000000000001E-3</v>
      </c>
      <c r="H50" s="17">
        <v>1.8700000000000001E-2</v>
      </c>
      <c r="I50" s="17">
        <v>2.154E-2</v>
      </c>
      <c r="J50" s="17">
        <v>1.7579999999999998E-2</v>
      </c>
      <c r="K50" s="17">
        <f t="shared" si="11"/>
        <v>2.562E-3</v>
      </c>
      <c r="L50" s="17">
        <f t="shared" si="12"/>
        <v>2.2300000000000011E-3</v>
      </c>
      <c r="M50" s="17">
        <f t="shared" si="13"/>
        <v>1.4850000000000002E-2</v>
      </c>
      <c r="N50" s="87">
        <f t="shared" si="14"/>
        <v>-8.5000000000000006E-4</v>
      </c>
    </row>
    <row r="51" spans="1:15" ht="14.1" customHeight="1">
      <c r="A51" s="86">
        <v>16</v>
      </c>
      <c r="B51" s="5" t="s">
        <v>17</v>
      </c>
      <c r="C51" s="30">
        <v>7.6E-3</v>
      </c>
      <c r="D51" s="16">
        <f>(F51+G51+H51+I51+J51)/5</f>
        <v>0</v>
      </c>
      <c r="E51" s="17"/>
      <c r="F51" s="17"/>
      <c r="G51" s="97"/>
      <c r="H51" s="17"/>
      <c r="I51" s="17"/>
      <c r="J51" s="17"/>
      <c r="K51" s="17">
        <f t="shared" si="11"/>
        <v>0</v>
      </c>
      <c r="L51" s="17">
        <f t="shared" si="12"/>
        <v>0</v>
      </c>
      <c r="M51" s="17">
        <f t="shared" si="13"/>
        <v>0</v>
      </c>
      <c r="N51" s="87">
        <f t="shared" si="14"/>
        <v>0</v>
      </c>
    </row>
    <row r="52" spans="1:15" ht="14.1" customHeight="1">
      <c r="A52" s="86">
        <v>17</v>
      </c>
      <c r="B52" s="5" t="s">
        <v>18</v>
      </c>
      <c r="C52" s="30">
        <v>41.7971</v>
      </c>
      <c r="D52" s="16">
        <f>(F52+G52+H52+I52+J52)/5</f>
        <v>39.447860000000006</v>
      </c>
      <c r="E52" s="16">
        <v>44.4116</v>
      </c>
      <c r="F52" s="16">
        <v>37.406300000000002</v>
      </c>
      <c r="G52" s="96">
        <v>39.426000000000002</v>
      </c>
      <c r="H52" s="16">
        <v>38.338999999999999</v>
      </c>
      <c r="I52" s="16">
        <v>39.707999999999998</v>
      </c>
      <c r="J52" s="52">
        <v>42.36</v>
      </c>
      <c r="K52" s="17">
        <f>E52-D52</f>
        <v>4.9637399999999943</v>
      </c>
      <c r="L52" s="17">
        <f t="shared" si="12"/>
        <v>7.0052999999999983</v>
      </c>
      <c r="M52" s="17">
        <f>E52-G52</f>
        <v>4.985599999999998</v>
      </c>
      <c r="N52" s="87">
        <f t="shared" si="14"/>
        <v>6.0726000000000013</v>
      </c>
    </row>
    <row r="53" spans="1:15" ht="14.1" customHeight="1">
      <c r="A53" s="86">
        <v>18</v>
      </c>
      <c r="B53" s="5" t="s">
        <v>19</v>
      </c>
      <c r="C53" s="30">
        <v>0.55740000000000001</v>
      </c>
      <c r="D53" s="16">
        <f>(F53+G53+H53+I53+J53)/5</f>
        <v>0.42560000000000003</v>
      </c>
      <c r="E53" s="17">
        <v>0.33500000000000002</v>
      </c>
      <c r="F53" s="17">
        <v>0.42499999999999999</v>
      </c>
      <c r="G53" s="97">
        <v>0.49</v>
      </c>
      <c r="H53" s="17">
        <v>0.45700000000000002</v>
      </c>
      <c r="I53" s="17">
        <v>0.32300000000000001</v>
      </c>
      <c r="J53" s="17">
        <v>0.433</v>
      </c>
      <c r="K53" s="17">
        <f t="shared" ref="K53:K59" si="15">E53-D53</f>
        <v>-9.0600000000000014E-2</v>
      </c>
      <c r="L53" s="17">
        <f t="shared" ref="L53:L59" si="16">E53-F53</f>
        <v>-8.9999999999999969E-2</v>
      </c>
      <c r="M53" s="17">
        <f t="shared" ref="M53:M59" si="17">E53-G53</f>
        <v>-0.15499999999999997</v>
      </c>
      <c r="N53" s="87">
        <f t="shared" ref="N53:N59" si="18">E53-H53</f>
        <v>-0.122</v>
      </c>
    </row>
    <row r="54" spans="1:15" ht="14.1" customHeight="1">
      <c r="A54" s="86">
        <v>19</v>
      </c>
      <c r="B54" s="5" t="s">
        <v>36</v>
      </c>
      <c r="C54" s="30">
        <v>9.8000000000000004E-2</v>
      </c>
      <c r="D54" s="16">
        <f t="shared" si="10"/>
        <v>7.1381999999999999E-3</v>
      </c>
      <c r="E54" s="17">
        <v>7.587E-3</v>
      </c>
      <c r="F54" s="17">
        <v>2.611E-3</v>
      </c>
      <c r="G54" s="97">
        <v>6.0000000000000001E-3</v>
      </c>
      <c r="H54" s="17">
        <v>5.11E-3</v>
      </c>
      <c r="I54" s="17">
        <v>8.9800000000000001E-3</v>
      </c>
      <c r="J54" s="17">
        <v>1.299E-2</v>
      </c>
      <c r="K54" s="17">
        <f>E54-D54</f>
        <v>4.4880000000000007E-4</v>
      </c>
      <c r="L54" s="17">
        <f>E54-F54</f>
        <v>4.9759999999999995E-3</v>
      </c>
      <c r="M54" s="17">
        <f>E54-G54</f>
        <v>1.5869999999999999E-3</v>
      </c>
      <c r="N54" s="87">
        <f>E54-H54</f>
        <v>2.477E-3</v>
      </c>
    </row>
    <row r="55" spans="1:15" ht="14.1" customHeight="1">
      <c r="A55" s="86">
        <v>20</v>
      </c>
      <c r="B55" s="5" t="s">
        <v>20</v>
      </c>
      <c r="C55" s="30">
        <v>9.202</v>
      </c>
      <c r="D55" s="16">
        <f t="shared" si="10"/>
        <v>9.4331699999999987</v>
      </c>
      <c r="E55" s="17">
        <v>10.098560000000001</v>
      </c>
      <c r="F55" s="17">
        <v>9.5831199999999992</v>
      </c>
      <c r="G55" s="97">
        <v>9.5960000000000001</v>
      </c>
      <c r="H55" s="17">
        <v>9.5633199999999992</v>
      </c>
      <c r="I55" s="17">
        <v>9.3707200000000004</v>
      </c>
      <c r="J55" s="17">
        <v>9.0526900000000001</v>
      </c>
      <c r="K55" s="17">
        <f t="shared" si="15"/>
        <v>0.66539000000000215</v>
      </c>
      <c r="L55" s="17">
        <f t="shared" si="16"/>
        <v>0.51544000000000167</v>
      </c>
      <c r="M55" s="17">
        <f t="shared" si="17"/>
        <v>0.50256000000000078</v>
      </c>
      <c r="N55" s="87">
        <f t="shared" si="18"/>
        <v>0.53524000000000171</v>
      </c>
    </row>
    <row r="56" spans="1:15" ht="14.1" customHeight="1">
      <c r="A56" s="86">
        <v>21</v>
      </c>
      <c r="B56" s="5" t="s">
        <v>21</v>
      </c>
      <c r="C56" s="30">
        <v>0</v>
      </c>
      <c r="D56" s="16">
        <f t="shared" si="10"/>
        <v>0</v>
      </c>
      <c r="E56" s="17"/>
      <c r="F56" s="17"/>
      <c r="G56" s="97"/>
      <c r="H56" s="17"/>
      <c r="I56" s="16"/>
      <c r="J56" s="16"/>
      <c r="K56" s="17">
        <f t="shared" si="15"/>
        <v>0</v>
      </c>
      <c r="L56" s="17">
        <f t="shared" si="16"/>
        <v>0</v>
      </c>
      <c r="M56" s="17">
        <f t="shared" si="17"/>
        <v>0</v>
      </c>
      <c r="N56" s="87">
        <f t="shared" si="18"/>
        <v>0</v>
      </c>
    </row>
    <row r="57" spans="1:15" ht="14.1" customHeight="1">
      <c r="A57" s="86">
        <v>22</v>
      </c>
      <c r="B57" s="5" t="s">
        <v>22</v>
      </c>
      <c r="C57" s="30">
        <v>1.4E-3</v>
      </c>
      <c r="D57" s="16">
        <f t="shared" si="10"/>
        <v>0</v>
      </c>
      <c r="E57" s="17"/>
      <c r="F57" s="17"/>
      <c r="G57" s="97"/>
      <c r="H57" s="17"/>
      <c r="I57" s="17"/>
      <c r="J57" s="16"/>
      <c r="K57" s="17">
        <f t="shared" si="15"/>
        <v>0</v>
      </c>
      <c r="L57" s="17">
        <f t="shared" si="16"/>
        <v>0</v>
      </c>
      <c r="M57" s="17">
        <f t="shared" si="17"/>
        <v>0</v>
      </c>
      <c r="N57" s="87">
        <f t="shared" si="18"/>
        <v>0</v>
      </c>
    </row>
    <row r="58" spans="1:15" ht="14.1" customHeight="1">
      <c r="A58" s="86">
        <v>23</v>
      </c>
      <c r="B58" s="11" t="s">
        <v>2</v>
      </c>
      <c r="C58" s="30">
        <v>2.6200000000000001E-2</v>
      </c>
      <c r="D58" s="16">
        <f t="shared" si="10"/>
        <v>1.48E-3</v>
      </c>
      <c r="E58" s="17">
        <v>0</v>
      </c>
      <c r="F58" s="17">
        <v>0</v>
      </c>
      <c r="G58" s="97"/>
      <c r="H58" s="17">
        <v>7.4000000000000003E-3</v>
      </c>
      <c r="I58" s="23">
        <v>0</v>
      </c>
      <c r="J58" s="30">
        <v>0</v>
      </c>
      <c r="K58" s="17">
        <f t="shared" si="15"/>
        <v>-1.48E-3</v>
      </c>
      <c r="L58" s="17">
        <f t="shared" si="16"/>
        <v>0</v>
      </c>
      <c r="M58" s="17">
        <f t="shared" si="17"/>
        <v>0</v>
      </c>
      <c r="N58" s="87">
        <f t="shared" si="18"/>
        <v>-7.4000000000000003E-3</v>
      </c>
    </row>
    <row r="59" spans="1:15" ht="14.1" customHeight="1" thickBot="1">
      <c r="A59" s="88" t="s">
        <v>24</v>
      </c>
      <c r="B59" s="89"/>
      <c r="C59" s="90">
        <f>SUM(C36:C58)</f>
        <v>73.430900000000008</v>
      </c>
      <c r="D59" s="90">
        <f t="shared" ref="D59:J59" si="19">SUM(D36:D58)</f>
        <v>66.617236200000008</v>
      </c>
      <c r="E59" s="90">
        <f t="shared" si="19"/>
        <v>69.950692000000004</v>
      </c>
      <c r="F59" s="90">
        <f t="shared" si="19"/>
        <v>63.310780999999999</v>
      </c>
      <c r="G59" s="90">
        <f t="shared" si="19"/>
        <v>68.671910000000011</v>
      </c>
      <c r="H59" s="90">
        <f t="shared" si="19"/>
        <v>65.841549999999998</v>
      </c>
      <c r="I59" s="90">
        <f t="shared" si="19"/>
        <v>65.018680000000003</v>
      </c>
      <c r="J59" s="90">
        <f t="shared" si="19"/>
        <v>70.243260000000006</v>
      </c>
      <c r="K59" s="91">
        <f t="shared" si="15"/>
        <v>3.3334557999999959</v>
      </c>
      <c r="L59" s="91">
        <f t="shared" si="16"/>
        <v>6.639911000000005</v>
      </c>
      <c r="M59" s="91">
        <f t="shared" si="17"/>
        <v>1.2787819999999925</v>
      </c>
      <c r="N59" s="92">
        <f t="shared" si="18"/>
        <v>4.1091420000000056</v>
      </c>
    </row>
    <row r="61" spans="1:15" ht="15">
      <c r="A61" s="57" t="s">
        <v>81</v>
      </c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76"/>
    </row>
    <row r="62" spans="1:15" ht="13.5" thickBot="1">
      <c r="A62" s="1" t="s">
        <v>32</v>
      </c>
      <c r="L62" s="98" t="s">
        <v>0</v>
      </c>
      <c r="M62" s="98"/>
      <c r="N62" s="98"/>
    </row>
    <row r="63" spans="1:15" ht="12.75" customHeight="1">
      <c r="A63" s="77" t="s">
        <v>3</v>
      </c>
      <c r="B63" s="78" t="s">
        <v>1</v>
      </c>
      <c r="C63" s="79" t="s">
        <v>79</v>
      </c>
      <c r="D63" s="80" t="s">
        <v>26</v>
      </c>
      <c r="E63" s="78" t="s">
        <v>23</v>
      </c>
      <c r="F63" s="78"/>
      <c r="G63" s="78"/>
      <c r="H63" s="78"/>
      <c r="I63" s="78"/>
      <c r="J63" s="78"/>
      <c r="K63" s="78" t="s">
        <v>37</v>
      </c>
      <c r="L63" s="78"/>
      <c r="M63" s="78"/>
      <c r="N63" s="81"/>
    </row>
    <row r="64" spans="1:15" ht="54.75" customHeight="1">
      <c r="A64" s="82"/>
      <c r="B64" s="58"/>
      <c r="C64" s="61"/>
      <c r="D64" s="62"/>
      <c r="E64" s="56" t="s">
        <v>77</v>
      </c>
      <c r="F64" s="56">
        <v>2021</v>
      </c>
      <c r="G64" s="56">
        <v>2020</v>
      </c>
      <c r="H64" s="56">
        <v>2019</v>
      </c>
      <c r="I64" s="56">
        <v>2018</v>
      </c>
      <c r="J64" s="56">
        <v>2017</v>
      </c>
      <c r="K64" s="56" t="s">
        <v>29</v>
      </c>
      <c r="L64" s="56">
        <v>2021</v>
      </c>
      <c r="M64" s="56">
        <v>2020</v>
      </c>
      <c r="N64" s="83">
        <v>2019</v>
      </c>
    </row>
    <row r="65" spans="1:14" ht="15">
      <c r="A65" s="84">
        <v>1</v>
      </c>
      <c r="B65" s="55">
        <v>2</v>
      </c>
      <c r="C65" s="55">
        <v>3</v>
      </c>
      <c r="D65" s="55">
        <v>4</v>
      </c>
      <c r="E65" s="55">
        <v>5</v>
      </c>
      <c r="F65" s="55">
        <v>6</v>
      </c>
      <c r="G65" s="55">
        <v>7</v>
      </c>
      <c r="H65" s="55">
        <v>8</v>
      </c>
      <c r="I65" s="55">
        <v>9</v>
      </c>
      <c r="J65" s="55">
        <v>10</v>
      </c>
      <c r="K65" s="8">
        <v>11</v>
      </c>
      <c r="L65" s="55">
        <v>12</v>
      </c>
      <c r="M65" s="55">
        <v>13</v>
      </c>
      <c r="N65" s="85">
        <v>14</v>
      </c>
    </row>
    <row r="66" spans="1:14" ht="14.1" customHeight="1">
      <c r="A66" s="86">
        <v>1</v>
      </c>
      <c r="B66" s="5" t="s">
        <v>27</v>
      </c>
      <c r="C66" s="30">
        <v>0.33</v>
      </c>
      <c r="D66" s="16">
        <f>(F66+G66+H66+I66+J66)/5</f>
        <v>0.22634199999999999</v>
      </c>
      <c r="E66" s="16">
        <v>0.24959000000000001</v>
      </c>
      <c r="F66" s="16">
        <v>0.22170999999999999</v>
      </c>
      <c r="G66" s="96">
        <v>0.23</v>
      </c>
      <c r="H66" s="16">
        <v>0.24</v>
      </c>
      <c r="I66" s="16">
        <v>0.23</v>
      </c>
      <c r="J66" s="16">
        <v>0.21</v>
      </c>
      <c r="K66" s="17">
        <f>E66-D66</f>
        <v>2.3248000000000019E-2</v>
      </c>
      <c r="L66" s="17">
        <f>E66-F66</f>
        <v>2.7880000000000016E-2</v>
      </c>
      <c r="M66" s="17">
        <f>E66-G66</f>
        <v>1.9589999999999996E-2</v>
      </c>
      <c r="N66" s="87">
        <f>E66-H66</f>
        <v>9.5900000000000152E-3</v>
      </c>
    </row>
    <row r="67" spans="1:14" ht="14.1" customHeight="1">
      <c r="A67" s="86">
        <v>2</v>
      </c>
      <c r="B67" s="9" t="s">
        <v>28</v>
      </c>
      <c r="C67" s="30">
        <v>0</v>
      </c>
      <c r="D67" s="16">
        <f t="shared" ref="D67:D88" si="20">(F67+G67+H67+I67+J67)/5</f>
        <v>0</v>
      </c>
      <c r="E67" s="17"/>
      <c r="F67" s="17"/>
      <c r="G67" s="97"/>
      <c r="H67" s="17"/>
      <c r="I67" s="17"/>
      <c r="J67" s="17"/>
      <c r="K67" s="17">
        <f t="shared" ref="K67:K82" si="21">E67-D67</f>
        <v>0</v>
      </c>
      <c r="L67" s="17">
        <f t="shared" ref="L67:L82" si="22">E67-F67</f>
        <v>0</v>
      </c>
      <c r="M67" s="17">
        <f t="shared" ref="M67:M82" si="23">E67-G67</f>
        <v>0</v>
      </c>
      <c r="N67" s="87">
        <f t="shared" ref="N67:N82" si="24">E67-H67</f>
        <v>0</v>
      </c>
    </row>
    <row r="68" spans="1:14" ht="14.1" customHeight="1">
      <c r="A68" s="86">
        <v>3</v>
      </c>
      <c r="B68" s="5" t="s">
        <v>6</v>
      </c>
      <c r="C68" s="30">
        <v>0</v>
      </c>
      <c r="D68" s="16">
        <f t="shared" si="20"/>
        <v>0</v>
      </c>
      <c r="E68" s="17"/>
      <c r="F68" s="17"/>
      <c r="G68" s="97"/>
      <c r="H68" s="17"/>
      <c r="I68" s="17"/>
      <c r="J68" s="17"/>
      <c r="K68" s="17">
        <f t="shared" si="21"/>
        <v>0</v>
      </c>
      <c r="L68" s="17">
        <f t="shared" si="22"/>
        <v>0</v>
      </c>
      <c r="M68" s="17">
        <f t="shared" si="23"/>
        <v>0</v>
      </c>
      <c r="N68" s="87">
        <f t="shared" si="24"/>
        <v>0</v>
      </c>
    </row>
    <row r="69" spans="1:14" ht="14.1" customHeight="1">
      <c r="A69" s="86">
        <v>4</v>
      </c>
      <c r="B69" s="5" t="s">
        <v>7</v>
      </c>
      <c r="C69" s="30">
        <v>4.3099999999999999E-2</v>
      </c>
      <c r="D69" s="16">
        <f t="shared" si="20"/>
        <v>0</v>
      </c>
      <c r="E69" s="17"/>
      <c r="F69" s="17"/>
      <c r="G69" s="97"/>
      <c r="H69" s="17"/>
      <c r="I69" s="17"/>
      <c r="J69" s="17"/>
      <c r="K69" s="17">
        <f t="shared" si="21"/>
        <v>0</v>
      </c>
      <c r="L69" s="17">
        <f t="shared" si="22"/>
        <v>0</v>
      </c>
      <c r="M69" s="17">
        <f t="shared" si="23"/>
        <v>0</v>
      </c>
      <c r="N69" s="87">
        <f t="shared" si="24"/>
        <v>0</v>
      </c>
    </row>
    <row r="70" spans="1:14" ht="14.1" customHeight="1">
      <c r="A70" s="86">
        <v>5</v>
      </c>
      <c r="B70" s="5" t="s">
        <v>8</v>
      </c>
      <c r="C70" s="30">
        <v>6.2899999999999998E-2</v>
      </c>
      <c r="D70" s="16">
        <f t="shared" si="20"/>
        <v>0</v>
      </c>
      <c r="E70" s="17"/>
      <c r="F70" s="17"/>
      <c r="G70" s="97"/>
      <c r="H70" s="17"/>
      <c r="I70" s="17"/>
      <c r="J70" s="17"/>
      <c r="K70" s="17">
        <f t="shared" si="21"/>
        <v>0</v>
      </c>
      <c r="L70" s="17">
        <f t="shared" si="22"/>
        <v>0</v>
      </c>
      <c r="M70" s="17">
        <f t="shared" si="23"/>
        <v>0</v>
      </c>
      <c r="N70" s="87">
        <f t="shared" si="24"/>
        <v>0</v>
      </c>
    </row>
    <row r="71" spans="1:14" ht="14.1" customHeight="1">
      <c r="A71" s="86">
        <v>6</v>
      </c>
      <c r="B71" s="5" t="s">
        <v>9</v>
      </c>
      <c r="C71" s="30">
        <v>0.1472</v>
      </c>
      <c r="D71" s="16">
        <f t="shared" si="20"/>
        <v>0</v>
      </c>
      <c r="E71" s="17"/>
      <c r="F71" s="17"/>
      <c r="G71" s="97"/>
      <c r="H71" s="17"/>
      <c r="I71" s="17"/>
      <c r="J71" s="17"/>
      <c r="K71" s="17">
        <f t="shared" si="21"/>
        <v>0</v>
      </c>
      <c r="L71" s="17">
        <f t="shared" si="22"/>
        <v>0</v>
      </c>
      <c r="M71" s="17">
        <f t="shared" si="23"/>
        <v>0</v>
      </c>
      <c r="N71" s="87">
        <f t="shared" si="24"/>
        <v>0</v>
      </c>
    </row>
    <row r="72" spans="1:14" ht="14.1" customHeight="1">
      <c r="A72" s="86">
        <v>7</v>
      </c>
      <c r="B72" s="5" t="s">
        <v>10</v>
      </c>
      <c r="C72" s="30">
        <v>0</v>
      </c>
      <c r="D72" s="16">
        <f t="shared" si="20"/>
        <v>0</v>
      </c>
      <c r="E72" s="17"/>
      <c r="F72" s="17"/>
      <c r="G72" s="97"/>
      <c r="H72" s="17"/>
      <c r="I72" s="17"/>
      <c r="J72" s="17"/>
      <c r="K72" s="17">
        <f t="shared" si="21"/>
        <v>0</v>
      </c>
      <c r="L72" s="17">
        <f t="shared" si="22"/>
        <v>0</v>
      </c>
      <c r="M72" s="17">
        <f t="shared" si="23"/>
        <v>0</v>
      </c>
      <c r="N72" s="87">
        <f t="shared" si="24"/>
        <v>0</v>
      </c>
    </row>
    <row r="73" spans="1:14" ht="14.1" customHeight="1">
      <c r="A73" s="86">
        <v>8</v>
      </c>
      <c r="B73" s="5" t="s">
        <v>11</v>
      </c>
      <c r="C73" s="30">
        <v>1.8800000000000001E-2</v>
      </c>
      <c r="D73" s="16">
        <f t="shared" si="20"/>
        <v>9.0400000000000012E-3</v>
      </c>
      <c r="E73" s="17">
        <v>0</v>
      </c>
      <c r="F73" s="17">
        <v>0</v>
      </c>
      <c r="G73" s="97">
        <v>0</v>
      </c>
      <c r="H73" s="17">
        <v>0</v>
      </c>
      <c r="I73" s="17">
        <v>0.02</v>
      </c>
      <c r="J73" s="17">
        <v>2.52E-2</v>
      </c>
      <c r="K73" s="17">
        <f t="shared" si="21"/>
        <v>-9.0400000000000012E-3</v>
      </c>
      <c r="L73" s="17">
        <f t="shared" si="22"/>
        <v>0</v>
      </c>
      <c r="M73" s="17">
        <f t="shared" si="23"/>
        <v>0</v>
      </c>
      <c r="N73" s="87">
        <f t="shared" si="24"/>
        <v>0</v>
      </c>
    </row>
    <row r="74" spans="1:14" ht="14.1" customHeight="1">
      <c r="A74" s="86">
        <v>9</v>
      </c>
      <c r="B74" s="5" t="s">
        <v>12</v>
      </c>
      <c r="C74" s="30">
        <v>1.66E-2</v>
      </c>
      <c r="D74" s="16">
        <f t="shared" si="20"/>
        <v>0</v>
      </c>
      <c r="E74" s="17"/>
      <c r="F74" s="17"/>
      <c r="G74" s="97"/>
      <c r="H74" s="17"/>
      <c r="I74" s="17"/>
      <c r="J74" s="17"/>
      <c r="K74" s="17">
        <f t="shared" si="21"/>
        <v>0</v>
      </c>
      <c r="L74" s="17">
        <f t="shared" si="22"/>
        <v>0</v>
      </c>
      <c r="M74" s="17">
        <f t="shared" si="23"/>
        <v>0</v>
      </c>
      <c r="N74" s="87">
        <f t="shared" si="24"/>
        <v>0</v>
      </c>
    </row>
    <row r="75" spans="1:14" ht="14.1" customHeight="1">
      <c r="A75" s="86">
        <v>10</v>
      </c>
      <c r="B75" s="5" t="s">
        <v>13</v>
      </c>
      <c r="C75" s="30">
        <v>0.16930000000000001</v>
      </c>
      <c r="D75" s="16">
        <f t="shared" si="20"/>
        <v>6.2600000000000003E-2</v>
      </c>
      <c r="E75" s="17">
        <v>0.14432</v>
      </c>
      <c r="F75" s="17">
        <v>0.19025</v>
      </c>
      <c r="G75" s="97">
        <v>0.12275</v>
      </c>
      <c r="H75" s="17">
        <v>0</v>
      </c>
      <c r="I75" s="17">
        <v>0</v>
      </c>
      <c r="J75" s="17">
        <v>0</v>
      </c>
      <c r="K75" s="17">
        <f t="shared" si="21"/>
        <v>8.1720000000000001E-2</v>
      </c>
      <c r="L75" s="17">
        <f t="shared" si="22"/>
        <v>-4.5929999999999999E-2</v>
      </c>
      <c r="M75" s="17">
        <f t="shared" si="23"/>
        <v>2.1570000000000006E-2</v>
      </c>
      <c r="N75" s="87">
        <f t="shared" si="24"/>
        <v>0.14432</v>
      </c>
    </row>
    <row r="76" spans="1:14" ht="14.1" customHeight="1">
      <c r="A76" s="86">
        <v>11</v>
      </c>
      <c r="B76" s="5" t="s">
        <v>14</v>
      </c>
      <c r="C76" s="30">
        <v>6.4984999999999999</v>
      </c>
      <c r="D76" s="16">
        <f t="shared" si="20"/>
        <v>5.7131559999999997</v>
      </c>
      <c r="E76" s="17">
        <v>6.2164000000000001</v>
      </c>
      <c r="F76" s="17">
        <v>6.63</v>
      </c>
      <c r="G76" s="97">
        <v>6.24</v>
      </c>
      <c r="H76" s="17">
        <v>5.4457800000000001</v>
      </c>
      <c r="I76" s="17">
        <v>3.98</v>
      </c>
      <c r="J76" s="17">
        <v>6.27</v>
      </c>
      <c r="K76" s="17">
        <f t="shared" si="21"/>
        <v>0.50324400000000047</v>
      </c>
      <c r="L76" s="17">
        <f t="shared" si="22"/>
        <v>-0.41359999999999975</v>
      </c>
      <c r="M76" s="17">
        <f t="shared" si="23"/>
        <v>-2.3600000000000065E-2</v>
      </c>
      <c r="N76" s="87">
        <f t="shared" si="24"/>
        <v>0.77062000000000008</v>
      </c>
    </row>
    <row r="77" spans="1:14" ht="14.1" customHeight="1">
      <c r="A77" s="86">
        <v>12</v>
      </c>
      <c r="B77" s="5" t="s">
        <v>25</v>
      </c>
      <c r="C77" s="30">
        <v>1.1999999999999999E-3</v>
      </c>
      <c r="D77" s="16">
        <f t="shared" si="20"/>
        <v>0</v>
      </c>
      <c r="E77" s="17"/>
      <c r="F77" s="17"/>
      <c r="G77" s="97"/>
      <c r="H77" s="17"/>
      <c r="I77" s="17"/>
      <c r="J77" s="17"/>
      <c r="K77" s="17">
        <f t="shared" si="21"/>
        <v>0</v>
      </c>
      <c r="L77" s="17">
        <f t="shared" si="22"/>
        <v>0</v>
      </c>
      <c r="M77" s="17">
        <f t="shared" si="23"/>
        <v>0</v>
      </c>
      <c r="N77" s="87">
        <f t="shared" si="24"/>
        <v>0</v>
      </c>
    </row>
    <row r="78" spans="1:14" ht="14.1" customHeight="1">
      <c r="A78" s="86">
        <v>13</v>
      </c>
      <c r="B78" s="5" t="s">
        <v>15</v>
      </c>
      <c r="C78" s="30">
        <v>7.1999999999999998E-3</v>
      </c>
      <c r="D78" s="16">
        <f t="shared" si="20"/>
        <v>0</v>
      </c>
      <c r="E78" s="17"/>
      <c r="F78" s="17"/>
      <c r="G78" s="97"/>
      <c r="H78" s="17"/>
      <c r="I78" s="17"/>
      <c r="J78" s="17"/>
      <c r="K78" s="17">
        <f t="shared" si="21"/>
        <v>0</v>
      </c>
      <c r="L78" s="17">
        <f t="shared" si="22"/>
        <v>0</v>
      </c>
      <c r="M78" s="17">
        <f t="shared" si="23"/>
        <v>0</v>
      </c>
      <c r="N78" s="87">
        <f t="shared" si="24"/>
        <v>0</v>
      </c>
    </row>
    <row r="79" spans="1:14" ht="14.1" customHeight="1">
      <c r="A79" s="86">
        <v>14</v>
      </c>
      <c r="B79" s="5" t="s">
        <v>16</v>
      </c>
      <c r="C79" s="30">
        <v>0.88039999999999996</v>
      </c>
      <c r="D79" s="16">
        <f t="shared" si="20"/>
        <v>0.76846400000000004</v>
      </c>
      <c r="E79" s="17">
        <v>0.68086999999999998</v>
      </c>
      <c r="F79" s="17">
        <v>0.73368999999999995</v>
      </c>
      <c r="G79" s="97">
        <v>0.67</v>
      </c>
      <c r="H79" s="17">
        <v>0.76654999999999995</v>
      </c>
      <c r="I79" s="17">
        <v>0.81255999999999995</v>
      </c>
      <c r="J79" s="17">
        <v>0.85951999999999995</v>
      </c>
      <c r="K79" s="17">
        <f t="shared" si="21"/>
        <v>-8.7594000000000061E-2</v>
      </c>
      <c r="L79" s="17">
        <f t="shared" si="22"/>
        <v>-5.2819999999999978E-2</v>
      </c>
      <c r="M79" s="17">
        <f t="shared" si="23"/>
        <v>1.0869999999999935E-2</v>
      </c>
      <c r="N79" s="87">
        <f t="shared" si="24"/>
        <v>-8.5679999999999978E-2</v>
      </c>
    </row>
    <row r="80" spans="1:14" ht="14.1" customHeight="1">
      <c r="A80" s="86">
        <v>15</v>
      </c>
      <c r="B80" s="5" t="s">
        <v>75</v>
      </c>
      <c r="C80" s="30">
        <v>0.41560000000000002</v>
      </c>
      <c r="D80" s="16">
        <f t="shared" si="20"/>
        <v>1.1640520000000001</v>
      </c>
      <c r="E80" s="17">
        <v>1.55385</v>
      </c>
      <c r="F80" s="17">
        <v>1.3668800000000001</v>
      </c>
      <c r="G80" s="97">
        <v>1.19</v>
      </c>
      <c r="H80" s="17">
        <v>1.0982400000000001</v>
      </c>
      <c r="I80" s="17">
        <v>1.10703</v>
      </c>
      <c r="J80" s="17">
        <v>1.0581100000000001</v>
      </c>
      <c r="K80" s="17">
        <f t="shared" si="21"/>
        <v>0.38979799999999987</v>
      </c>
      <c r="L80" s="17">
        <f t="shared" si="22"/>
        <v>0.18696999999999986</v>
      </c>
      <c r="M80" s="17">
        <f t="shared" si="23"/>
        <v>0.36385000000000001</v>
      </c>
      <c r="N80" s="87">
        <f t="shared" si="24"/>
        <v>0.45560999999999985</v>
      </c>
    </row>
    <row r="81" spans="1:15" ht="14.1" customHeight="1">
      <c r="A81" s="86">
        <v>16</v>
      </c>
      <c r="B81" s="5" t="s">
        <v>17</v>
      </c>
      <c r="C81" s="30">
        <v>0</v>
      </c>
      <c r="D81" s="16">
        <f>(F81+G81+H81+I81+J81)/5</f>
        <v>0</v>
      </c>
      <c r="E81" s="17"/>
      <c r="F81" s="17"/>
      <c r="G81" s="97"/>
      <c r="H81" s="17"/>
      <c r="I81" s="17"/>
      <c r="J81" s="17"/>
      <c r="K81" s="17">
        <f t="shared" si="21"/>
        <v>0</v>
      </c>
      <c r="L81" s="17">
        <f t="shared" si="22"/>
        <v>0</v>
      </c>
      <c r="M81" s="17">
        <f t="shared" si="23"/>
        <v>0</v>
      </c>
      <c r="N81" s="87">
        <f t="shared" si="24"/>
        <v>0</v>
      </c>
    </row>
    <row r="82" spans="1:15" ht="14.1" customHeight="1">
      <c r="A82" s="86">
        <v>17</v>
      </c>
      <c r="B82" s="5" t="s">
        <v>18</v>
      </c>
      <c r="C82" s="30">
        <v>0</v>
      </c>
      <c r="D82" s="16">
        <f>(F82+G82+H82+I82+J82)/5</f>
        <v>0</v>
      </c>
      <c r="E82" s="17"/>
      <c r="F82" s="17"/>
      <c r="G82" s="97"/>
      <c r="H82" s="17"/>
      <c r="I82" s="17"/>
      <c r="J82" s="17"/>
      <c r="K82" s="17">
        <f t="shared" si="21"/>
        <v>0</v>
      </c>
      <c r="L82" s="17">
        <f t="shared" si="22"/>
        <v>0</v>
      </c>
      <c r="M82" s="17">
        <f t="shared" si="23"/>
        <v>0</v>
      </c>
      <c r="N82" s="87">
        <f t="shared" si="24"/>
        <v>0</v>
      </c>
    </row>
    <row r="83" spans="1:15" ht="14.1" customHeight="1">
      <c r="A83" s="86">
        <v>18</v>
      </c>
      <c r="B83" s="5" t="s">
        <v>19</v>
      </c>
      <c r="C83" s="30">
        <v>0.80200000000000005</v>
      </c>
      <c r="D83" s="16">
        <f>(F83+G83+H83+I83+J83)/5</f>
        <v>0.38260000000000005</v>
      </c>
      <c r="E83" s="17">
        <v>0.53600000000000003</v>
      </c>
      <c r="F83" s="17">
        <v>0.50600000000000001</v>
      </c>
      <c r="G83" s="97">
        <v>0.54</v>
      </c>
      <c r="H83" s="17">
        <v>0.372</v>
      </c>
      <c r="I83" s="17">
        <v>0.25600000000000001</v>
      </c>
      <c r="J83" s="17">
        <v>0.23899999999999999</v>
      </c>
      <c r="K83" s="17">
        <f t="shared" ref="K83:K89" si="25">E83-D83</f>
        <v>0.15339999999999998</v>
      </c>
      <c r="L83" s="17">
        <f t="shared" ref="L83:L89" si="26">E83-F83</f>
        <v>3.0000000000000027E-2</v>
      </c>
      <c r="M83" s="17">
        <f t="shared" ref="M83:M89" si="27">E83-G83</f>
        <v>-4.0000000000000036E-3</v>
      </c>
      <c r="N83" s="87">
        <f t="shared" ref="N83:N89" si="28">E83-H83</f>
        <v>0.16400000000000003</v>
      </c>
    </row>
    <row r="84" spans="1:15" ht="14.1" customHeight="1">
      <c r="A84" s="86">
        <v>19</v>
      </c>
      <c r="B84" s="5" t="s">
        <v>36</v>
      </c>
      <c r="C84" s="30">
        <v>1.2E-2</v>
      </c>
      <c r="D84" s="16">
        <f t="shared" si="20"/>
        <v>8.0958000000000002E-3</v>
      </c>
      <c r="E84" s="17">
        <v>8.0400000000000003E-3</v>
      </c>
      <c r="F84" s="17">
        <v>2.5990000000000002E-3</v>
      </c>
      <c r="G84" s="97">
        <v>8.9999999999999993E-3</v>
      </c>
      <c r="H84" s="17">
        <v>1.387E-2</v>
      </c>
      <c r="I84" s="17">
        <v>9.75E-3</v>
      </c>
      <c r="J84" s="17">
        <v>5.2599999999999999E-3</v>
      </c>
      <c r="K84" s="17">
        <f>E84-D84</f>
        <v>-5.5799999999999947E-5</v>
      </c>
      <c r="L84" s="17">
        <f>E84-F84</f>
        <v>5.4409999999999997E-3</v>
      </c>
      <c r="M84" s="17">
        <f>E84-G84</f>
        <v>-9.5999999999999905E-4</v>
      </c>
      <c r="N84" s="87">
        <f>E84-H84</f>
        <v>-5.8300000000000001E-3</v>
      </c>
    </row>
    <row r="85" spans="1:15" ht="14.1" customHeight="1">
      <c r="A85" s="86">
        <v>20</v>
      </c>
      <c r="B85" s="5" t="s">
        <v>20</v>
      </c>
      <c r="C85" s="30">
        <v>0</v>
      </c>
      <c r="D85" s="16">
        <f t="shared" si="20"/>
        <v>0</v>
      </c>
      <c r="E85" s="17"/>
      <c r="F85" s="17"/>
      <c r="G85" s="97"/>
      <c r="H85" s="17"/>
      <c r="I85" s="17"/>
      <c r="J85" s="17"/>
      <c r="K85" s="17">
        <f t="shared" si="25"/>
        <v>0</v>
      </c>
      <c r="L85" s="17">
        <f t="shared" si="26"/>
        <v>0</v>
      </c>
      <c r="M85" s="17">
        <f t="shared" si="27"/>
        <v>0</v>
      </c>
      <c r="N85" s="87">
        <f t="shared" si="28"/>
        <v>0</v>
      </c>
    </row>
    <row r="86" spans="1:15" ht="14.1" customHeight="1">
      <c r="A86" s="86">
        <v>21</v>
      </c>
      <c r="B86" s="5" t="s">
        <v>21</v>
      </c>
      <c r="C86" s="30">
        <v>0.9869</v>
      </c>
      <c r="D86" s="16">
        <f t="shared" si="20"/>
        <v>0.88000000000000012</v>
      </c>
      <c r="E86" s="17">
        <v>0</v>
      </c>
      <c r="F86" s="17">
        <v>0</v>
      </c>
      <c r="G86" s="97">
        <v>1.1000000000000001</v>
      </c>
      <c r="H86" s="17">
        <v>1.1000000000000001</v>
      </c>
      <c r="I86" s="17">
        <v>1.1000000000000001</v>
      </c>
      <c r="J86" s="17">
        <v>1.1000000000000001</v>
      </c>
      <c r="K86" s="17">
        <f t="shared" si="25"/>
        <v>-0.88000000000000012</v>
      </c>
      <c r="L86" s="17">
        <f t="shared" si="26"/>
        <v>0</v>
      </c>
      <c r="M86" s="17">
        <f t="shared" si="27"/>
        <v>-1.1000000000000001</v>
      </c>
      <c r="N86" s="87">
        <f t="shared" si="28"/>
        <v>-1.1000000000000001</v>
      </c>
    </row>
    <row r="87" spans="1:15" ht="14.1" customHeight="1">
      <c r="A87" s="86">
        <v>22</v>
      </c>
      <c r="B87" s="5" t="s">
        <v>22</v>
      </c>
      <c r="C87" s="30">
        <v>7.8100000000000003E-2</v>
      </c>
      <c r="D87" s="16">
        <f t="shared" si="20"/>
        <v>3.4999999999999996E-2</v>
      </c>
      <c r="E87" s="17">
        <v>8.0000000000000002E-3</v>
      </c>
      <c r="F87" s="17">
        <v>4.0000000000000001E-3</v>
      </c>
      <c r="G87" s="97">
        <v>1E-3</v>
      </c>
      <c r="H87" s="17">
        <v>0.02</v>
      </c>
      <c r="I87" s="17">
        <v>0.04</v>
      </c>
      <c r="J87" s="17">
        <v>0.11</v>
      </c>
      <c r="K87" s="17">
        <f t="shared" si="25"/>
        <v>-2.6999999999999996E-2</v>
      </c>
      <c r="L87" s="17">
        <f t="shared" si="26"/>
        <v>4.0000000000000001E-3</v>
      </c>
      <c r="M87" s="17">
        <f t="shared" si="27"/>
        <v>7.0000000000000001E-3</v>
      </c>
      <c r="N87" s="87">
        <f t="shared" si="28"/>
        <v>-1.2E-2</v>
      </c>
    </row>
    <row r="88" spans="1:15" ht="14.1" customHeight="1">
      <c r="A88" s="86">
        <v>23</v>
      </c>
      <c r="B88" s="11" t="s">
        <v>2</v>
      </c>
      <c r="C88" s="30">
        <v>1.83E-2</v>
      </c>
      <c r="D88" s="16">
        <f t="shared" si="20"/>
        <v>7.1999999999999994E-4</v>
      </c>
      <c r="E88" s="17">
        <v>0</v>
      </c>
      <c r="F88" s="17">
        <v>0</v>
      </c>
      <c r="G88" s="97">
        <v>0</v>
      </c>
      <c r="H88" s="17">
        <v>3.5999999999999999E-3</v>
      </c>
      <c r="I88" s="23">
        <v>0</v>
      </c>
      <c r="J88" s="30">
        <v>0</v>
      </c>
      <c r="K88" s="17">
        <f t="shared" si="25"/>
        <v>-7.1999999999999994E-4</v>
      </c>
      <c r="L88" s="17">
        <f t="shared" si="26"/>
        <v>0</v>
      </c>
      <c r="M88" s="17">
        <f t="shared" si="27"/>
        <v>0</v>
      </c>
      <c r="N88" s="87">
        <f t="shared" si="28"/>
        <v>-3.5999999999999999E-3</v>
      </c>
    </row>
    <row r="89" spans="1:15" ht="14.1" customHeight="1" thickBot="1">
      <c r="A89" s="88" t="s">
        <v>24</v>
      </c>
      <c r="B89" s="89"/>
      <c r="C89" s="90">
        <f>SUM(C66:C88)</f>
        <v>10.488099999999999</v>
      </c>
      <c r="D89" s="90">
        <f t="shared" ref="D89:J89" si="29">SUM(D66:D88)</f>
        <v>9.2500697999999986</v>
      </c>
      <c r="E89" s="90">
        <f>SUM(E66:E88)</f>
        <v>9.3970699999999976</v>
      </c>
      <c r="F89" s="90">
        <f t="shared" si="29"/>
        <v>9.6551290000000005</v>
      </c>
      <c r="G89" s="90">
        <f t="shared" si="29"/>
        <v>10.10275</v>
      </c>
      <c r="H89" s="90">
        <f t="shared" si="29"/>
        <v>9.0600400000000008</v>
      </c>
      <c r="I89" s="90">
        <f t="shared" si="29"/>
        <v>7.5553400000000002</v>
      </c>
      <c r="J89" s="90">
        <f t="shared" si="29"/>
        <v>9.877089999999999</v>
      </c>
      <c r="K89" s="91">
        <f t="shared" si="25"/>
        <v>0.14700019999999903</v>
      </c>
      <c r="L89" s="91">
        <f t="shared" si="26"/>
        <v>-0.25805900000000292</v>
      </c>
      <c r="M89" s="91">
        <f t="shared" si="27"/>
        <v>-0.70568000000000275</v>
      </c>
      <c r="N89" s="92">
        <f t="shared" si="28"/>
        <v>0.33702999999999683</v>
      </c>
    </row>
    <row r="90" spans="1:15" ht="15">
      <c r="A90" s="57" t="s">
        <v>81</v>
      </c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76"/>
    </row>
    <row r="91" spans="1:15" ht="13.5" thickBot="1">
      <c r="A91" s="1" t="s">
        <v>33</v>
      </c>
      <c r="L91" s="98" t="s">
        <v>0</v>
      </c>
      <c r="M91" s="98"/>
      <c r="N91" s="98"/>
    </row>
    <row r="92" spans="1:15" ht="13.9" customHeight="1">
      <c r="A92" s="77" t="s">
        <v>3</v>
      </c>
      <c r="B92" s="78" t="s">
        <v>1</v>
      </c>
      <c r="C92" s="79" t="s">
        <v>79</v>
      </c>
      <c r="D92" s="80" t="s">
        <v>26</v>
      </c>
      <c r="E92" s="78" t="s">
        <v>23</v>
      </c>
      <c r="F92" s="78"/>
      <c r="G92" s="78"/>
      <c r="H92" s="78"/>
      <c r="I92" s="78"/>
      <c r="J92" s="78"/>
      <c r="K92" s="78" t="s">
        <v>37</v>
      </c>
      <c r="L92" s="78"/>
      <c r="M92" s="78"/>
      <c r="N92" s="81"/>
    </row>
    <row r="93" spans="1:15" ht="54" customHeight="1">
      <c r="A93" s="82"/>
      <c r="B93" s="58"/>
      <c r="C93" s="61"/>
      <c r="D93" s="62"/>
      <c r="E93" s="56" t="s">
        <v>77</v>
      </c>
      <c r="F93" s="56">
        <v>2021</v>
      </c>
      <c r="G93" s="56">
        <v>2020</v>
      </c>
      <c r="H93" s="56">
        <v>2019</v>
      </c>
      <c r="I93" s="56">
        <v>2018</v>
      </c>
      <c r="J93" s="56">
        <v>2017</v>
      </c>
      <c r="K93" s="56" t="s">
        <v>29</v>
      </c>
      <c r="L93" s="56">
        <v>2021</v>
      </c>
      <c r="M93" s="56">
        <v>2020</v>
      </c>
      <c r="N93" s="83">
        <v>2019</v>
      </c>
    </row>
    <row r="94" spans="1:15" ht="15">
      <c r="A94" s="84">
        <v>1</v>
      </c>
      <c r="B94" s="55">
        <v>2</v>
      </c>
      <c r="C94" s="55">
        <v>3</v>
      </c>
      <c r="D94" s="55">
        <v>4</v>
      </c>
      <c r="E94" s="55">
        <v>5</v>
      </c>
      <c r="F94" s="55">
        <v>6</v>
      </c>
      <c r="G94" s="55">
        <v>7</v>
      </c>
      <c r="H94" s="55">
        <v>8</v>
      </c>
      <c r="I94" s="55">
        <v>9</v>
      </c>
      <c r="J94" s="55">
        <v>10</v>
      </c>
      <c r="K94" s="8">
        <v>11</v>
      </c>
      <c r="L94" s="55">
        <v>12</v>
      </c>
      <c r="M94" s="55">
        <v>13</v>
      </c>
      <c r="N94" s="85">
        <v>14</v>
      </c>
    </row>
    <row r="95" spans="1:15" ht="14.1" customHeight="1">
      <c r="A95" s="86">
        <v>1</v>
      </c>
      <c r="B95" s="5" t="s">
        <v>27</v>
      </c>
      <c r="C95" s="30">
        <v>0.27600000000000002</v>
      </c>
      <c r="D95" s="16">
        <f>(F95+G95+H95+I95+J95)/5</f>
        <v>0.12518400000000002</v>
      </c>
      <c r="E95" s="16">
        <v>6.6259999999999999E-2</v>
      </c>
      <c r="F95" s="16">
        <v>8.5919999999999996E-2</v>
      </c>
      <c r="G95" s="96">
        <v>0.15</v>
      </c>
      <c r="H95" s="16">
        <v>0.14000000000000001</v>
      </c>
      <c r="I95" s="16">
        <v>0.11</v>
      </c>
      <c r="J95" s="16">
        <v>0.14000000000000001</v>
      </c>
      <c r="K95" s="17">
        <f>E95-D95</f>
        <v>-5.8924000000000018E-2</v>
      </c>
      <c r="L95" s="17">
        <f>E95-F95</f>
        <v>-1.9659999999999997E-2</v>
      </c>
      <c r="M95" s="17">
        <f>E95-G95</f>
        <v>-8.3739999999999995E-2</v>
      </c>
      <c r="N95" s="87">
        <f>E95-H95</f>
        <v>-7.3740000000000014E-2</v>
      </c>
    </row>
    <row r="96" spans="1:15" ht="14.1" customHeight="1">
      <c r="A96" s="86">
        <v>2</v>
      </c>
      <c r="B96" s="9" t="s">
        <v>28</v>
      </c>
      <c r="C96" s="30">
        <v>0.22620000000000001</v>
      </c>
      <c r="D96" s="16">
        <f t="shared" ref="D96:D117" si="30">(F96+G96+H96+I96+J96)/5</f>
        <v>0.25280000000000002</v>
      </c>
      <c r="E96" s="17">
        <v>0.27</v>
      </c>
      <c r="F96" s="17">
        <v>0.24399999999999999</v>
      </c>
      <c r="G96" s="97">
        <v>0.24299999999999999</v>
      </c>
      <c r="H96" s="17">
        <v>0.247</v>
      </c>
      <c r="I96" s="17">
        <v>0.26</v>
      </c>
      <c r="J96" s="23">
        <v>0.27</v>
      </c>
      <c r="K96" s="17">
        <f t="shared" ref="K96:K111" si="31">E96-D96</f>
        <v>1.7199999999999993E-2</v>
      </c>
      <c r="L96" s="17">
        <f t="shared" ref="L96:L111" si="32">E96-F96</f>
        <v>2.6000000000000023E-2</v>
      </c>
      <c r="M96" s="17">
        <f t="shared" ref="M96:M111" si="33">E96-G96</f>
        <v>2.7000000000000024E-2</v>
      </c>
      <c r="N96" s="87">
        <f t="shared" ref="N96:N111" si="34">E96-H96</f>
        <v>2.300000000000002E-2</v>
      </c>
    </row>
    <row r="97" spans="1:14" ht="14.1" customHeight="1">
      <c r="A97" s="86">
        <v>3</v>
      </c>
      <c r="B97" s="5" t="s">
        <v>6</v>
      </c>
      <c r="C97" s="30">
        <v>5.3999999999999999E-2</v>
      </c>
      <c r="D97" s="16">
        <f t="shared" si="30"/>
        <v>0</v>
      </c>
      <c r="E97" s="17">
        <v>3.0000000000000001E-3</v>
      </c>
      <c r="F97" s="17">
        <v>0</v>
      </c>
      <c r="G97" s="97">
        <v>0</v>
      </c>
      <c r="H97" s="17">
        <v>0</v>
      </c>
      <c r="I97" s="17">
        <v>0</v>
      </c>
      <c r="J97" s="17">
        <v>0</v>
      </c>
      <c r="K97" s="17">
        <f t="shared" si="31"/>
        <v>3.0000000000000001E-3</v>
      </c>
      <c r="L97" s="17">
        <f t="shared" si="32"/>
        <v>3.0000000000000001E-3</v>
      </c>
      <c r="M97" s="17">
        <f t="shared" si="33"/>
        <v>3.0000000000000001E-3</v>
      </c>
      <c r="N97" s="87">
        <f t="shared" si="34"/>
        <v>3.0000000000000001E-3</v>
      </c>
    </row>
    <row r="98" spans="1:14" ht="14.1" customHeight="1">
      <c r="A98" s="86">
        <v>4</v>
      </c>
      <c r="B98" s="5" t="s">
        <v>7</v>
      </c>
      <c r="C98" s="30">
        <v>4.1500000000000002E-2</v>
      </c>
      <c r="D98" s="16">
        <f t="shared" si="30"/>
        <v>0</v>
      </c>
      <c r="E98" s="17"/>
      <c r="F98" s="17"/>
      <c r="G98" s="97"/>
      <c r="H98" s="17"/>
      <c r="I98" s="17"/>
      <c r="J98" s="17"/>
      <c r="K98" s="17">
        <f t="shared" si="31"/>
        <v>0</v>
      </c>
      <c r="L98" s="17">
        <f t="shared" si="32"/>
        <v>0</v>
      </c>
      <c r="M98" s="17">
        <f t="shared" si="33"/>
        <v>0</v>
      </c>
      <c r="N98" s="87">
        <f t="shared" si="34"/>
        <v>0</v>
      </c>
    </row>
    <row r="99" spans="1:14" ht="14.1" customHeight="1">
      <c r="A99" s="86">
        <v>5</v>
      </c>
      <c r="B99" s="5" t="s">
        <v>8</v>
      </c>
      <c r="C99" s="30">
        <v>0.84619999999999995</v>
      </c>
      <c r="D99" s="16">
        <f t="shared" si="30"/>
        <v>0.65903999999999985</v>
      </c>
      <c r="E99" s="17">
        <v>1.24</v>
      </c>
      <c r="F99" s="17">
        <v>0.84</v>
      </c>
      <c r="G99" s="97">
        <v>0.71</v>
      </c>
      <c r="H99" s="17">
        <v>0.53139999999999998</v>
      </c>
      <c r="I99" s="17">
        <v>0.49380000000000002</v>
      </c>
      <c r="J99" s="17">
        <v>0.72</v>
      </c>
      <c r="K99" s="17">
        <f>E99-D99</f>
        <v>0.58096000000000014</v>
      </c>
      <c r="L99" s="17">
        <f t="shared" si="32"/>
        <v>0.4</v>
      </c>
      <c r="M99" s="17">
        <f t="shared" si="33"/>
        <v>0.53</v>
      </c>
      <c r="N99" s="87">
        <f t="shared" si="34"/>
        <v>0.70860000000000001</v>
      </c>
    </row>
    <row r="100" spans="1:14" ht="14.1" customHeight="1">
      <c r="A100" s="86">
        <v>6</v>
      </c>
      <c r="B100" s="5" t="s">
        <v>9</v>
      </c>
      <c r="C100" s="30">
        <v>0.10920000000000001</v>
      </c>
      <c r="D100" s="16">
        <f t="shared" si="30"/>
        <v>0.118968</v>
      </c>
      <c r="E100" s="17">
        <v>0.12182</v>
      </c>
      <c r="F100" s="17">
        <v>0.12175999999999999</v>
      </c>
      <c r="G100" s="97">
        <v>0.12991</v>
      </c>
      <c r="H100" s="17">
        <v>0.1195</v>
      </c>
      <c r="I100" s="17">
        <v>1.367E-2</v>
      </c>
      <c r="J100" s="17">
        <v>0.21</v>
      </c>
      <c r="K100" s="17">
        <f t="shared" si="31"/>
        <v>2.8519999999999934E-3</v>
      </c>
      <c r="L100" s="17">
        <f t="shared" si="32"/>
        <v>6.0000000000004494E-5</v>
      </c>
      <c r="M100" s="17">
        <f t="shared" si="33"/>
        <v>-8.09E-3</v>
      </c>
      <c r="N100" s="87">
        <f t="shared" si="34"/>
        <v>2.3200000000000026E-3</v>
      </c>
    </row>
    <row r="101" spans="1:14" ht="14.1" customHeight="1">
      <c r="A101" s="86">
        <v>7</v>
      </c>
      <c r="B101" s="5" t="s">
        <v>10</v>
      </c>
      <c r="C101" s="30">
        <v>0</v>
      </c>
      <c r="D101" s="16">
        <f t="shared" si="30"/>
        <v>0</v>
      </c>
      <c r="E101" s="17"/>
      <c r="F101" s="17"/>
      <c r="G101" s="97"/>
      <c r="H101" s="17"/>
      <c r="I101" s="17"/>
      <c r="J101" s="17"/>
      <c r="K101" s="17">
        <f t="shared" si="31"/>
        <v>0</v>
      </c>
      <c r="L101" s="17">
        <f t="shared" si="32"/>
        <v>0</v>
      </c>
      <c r="M101" s="17">
        <f t="shared" si="33"/>
        <v>0</v>
      </c>
      <c r="N101" s="87">
        <f t="shared" si="34"/>
        <v>0</v>
      </c>
    </row>
    <row r="102" spans="1:14" ht="14.1" customHeight="1">
      <c r="A102" s="86">
        <v>8</v>
      </c>
      <c r="B102" s="5" t="s">
        <v>11</v>
      </c>
      <c r="C102" s="30">
        <v>4.6800000000000001E-2</v>
      </c>
      <c r="D102" s="16">
        <f t="shared" si="30"/>
        <v>2.9000000000000005E-2</v>
      </c>
      <c r="E102" s="17">
        <v>0</v>
      </c>
      <c r="F102" s="17">
        <v>0</v>
      </c>
      <c r="G102" s="97">
        <v>0</v>
      </c>
      <c r="H102" s="17">
        <v>4.4999999999999998E-2</v>
      </c>
      <c r="I102" s="17">
        <v>0.05</v>
      </c>
      <c r="J102" s="17">
        <v>0.05</v>
      </c>
      <c r="K102" s="17">
        <f t="shared" si="31"/>
        <v>-2.9000000000000005E-2</v>
      </c>
      <c r="L102" s="17">
        <f t="shared" si="32"/>
        <v>0</v>
      </c>
      <c r="M102" s="17">
        <f t="shared" si="33"/>
        <v>0</v>
      </c>
      <c r="N102" s="87">
        <f t="shared" si="34"/>
        <v>-4.4999999999999998E-2</v>
      </c>
    </row>
    <row r="103" spans="1:14" ht="14.1" customHeight="1">
      <c r="A103" s="86">
        <v>9</v>
      </c>
      <c r="B103" s="5" t="s">
        <v>12</v>
      </c>
      <c r="C103" s="30">
        <v>6.8199999999999997E-2</v>
      </c>
      <c r="D103" s="16">
        <f t="shared" si="30"/>
        <v>0</v>
      </c>
      <c r="E103" s="17"/>
      <c r="F103" s="17"/>
      <c r="G103" s="97"/>
      <c r="H103" s="17"/>
      <c r="I103" s="17"/>
      <c r="J103" s="17"/>
      <c r="K103" s="17">
        <f t="shared" si="31"/>
        <v>0</v>
      </c>
      <c r="L103" s="17">
        <f t="shared" si="32"/>
        <v>0</v>
      </c>
      <c r="M103" s="17">
        <f t="shared" si="33"/>
        <v>0</v>
      </c>
      <c r="N103" s="87">
        <f t="shared" si="34"/>
        <v>0</v>
      </c>
    </row>
    <row r="104" spans="1:14" ht="14.1" customHeight="1">
      <c r="A104" s="86">
        <v>10</v>
      </c>
      <c r="B104" s="5" t="s">
        <v>13</v>
      </c>
      <c r="C104" s="30">
        <v>0</v>
      </c>
      <c r="D104" s="16">
        <f t="shared" si="30"/>
        <v>0</v>
      </c>
      <c r="E104" s="17"/>
      <c r="F104" s="17"/>
      <c r="G104" s="97"/>
      <c r="H104" s="17"/>
      <c r="I104" s="17"/>
      <c r="J104" s="17"/>
      <c r="K104" s="17">
        <f t="shared" si="31"/>
        <v>0</v>
      </c>
      <c r="L104" s="17">
        <f t="shared" si="32"/>
        <v>0</v>
      </c>
      <c r="M104" s="17">
        <f t="shared" si="33"/>
        <v>0</v>
      </c>
      <c r="N104" s="87">
        <f t="shared" si="34"/>
        <v>0</v>
      </c>
    </row>
    <row r="105" spans="1:14" ht="14.1" customHeight="1">
      <c r="A105" s="86">
        <v>11</v>
      </c>
      <c r="B105" s="5" t="s">
        <v>14</v>
      </c>
      <c r="C105" s="30">
        <v>0.30159999999999998</v>
      </c>
      <c r="D105" s="16">
        <f t="shared" si="30"/>
        <v>0.31540400000000002</v>
      </c>
      <c r="E105" s="17">
        <v>0.30409999999999998</v>
      </c>
      <c r="F105" s="17">
        <v>0.28999999999999998</v>
      </c>
      <c r="G105" s="97">
        <v>0.31</v>
      </c>
      <c r="H105" s="17">
        <v>0.45701999999999998</v>
      </c>
      <c r="I105" s="17">
        <v>0.2</v>
      </c>
      <c r="J105" s="17">
        <v>0.32</v>
      </c>
      <c r="K105" s="17">
        <f t="shared" si="31"/>
        <v>-1.1304000000000036E-2</v>
      </c>
      <c r="L105" s="17">
        <f t="shared" si="32"/>
        <v>1.4100000000000001E-2</v>
      </c>
      <c r="M105" s="17">
        <f t="shared" si="33"/>
        <v>-5.9000000000000163E-3</v>
      </c>
      <c r="N105" s="87">
        <f t="shared" si="34"/>
        <v>-0.15292</v>
      </c>
    </row>
    <row r="106" spans="1:14" ht="14.1" customHeight="1">
      <c r="A106" s="86">
        <v>12</v>
      </c>
      <c r="B106" s="5" t="s">
        <v>25</v>
      </c>
      <c r="C106" s="30">
        <v>2.9999999999999997E-4</v>
      </c>
      <c r="D106" s="16">
        <f t="shared" si="30"/>
        <v>0</v>
      </c>
      <c r="E106" s="17"/>
      <c r="F106" s="17"/>
      <c r="G106" s="97"/>
      <c r="H106" s="17"/>
      <c r="I106" s="17"/>
      <c r="J106" s="17"/>
      <c r="K106" s="17">
        <f t="shared" si="31"/>
        <v>0</v>
      </c>
      <c r="L106" s="17">
        <f t="shared" si="32"/>
        <v>0</v>
      </c>
      <c r="M106" s="17">
        <f t="shared" si="33"/>
        <v>0</v>
      </c>
      <c r="N106" s="87">
        <f t="shared" si="34"/>
        <v>0</v>
      </c>
    </row>
    <row r="107" spans="1:14" ht="14.1" customHeight="1">
      <c r="A107" s="86">
        <v>13</v>
      </c>
      <c r="B107" s="5" t="s">
        <v>15</v>
      </c>
      <c r="C107" s="30">
        <v>1.37</v>
      </c>
      <c r="D107" s="16">
        <f t="shared" si="30"/>
        <v>1.4460000000000002</v>
      </c>
      <c r="E107" s="17">
        <v>1.56</v>
      </c>
      <c r="F107" s="17">
        <v>1.22</v>
      </c>
      <c r="G107" s="97">
        <v>1.44</v>
      </c>
      <c r="H107" s="17">
        <v>1.33</v>
      </c>
      <c r="I107" s="17">
        <v>1.8</v>
      </c>
      <c r="J107" s="17">
        <v>1.44</v>
      </c>
      <c r="K107" s="17">
        <f t="shared" si="31"/>
        <v>0.11399999999999988</v>
      </c>
      <c r="L107" s="17">
        <f t="shared" si="32"/>
        <v>0.34000000000000008</v>
      </c>
      <c r="M107" s="17">
        <f t="shared" si="33"/>
        <v>0.12000000000000011</v>
      </c>
      <c r="N107" s="87">
        <f t="shared" si="34"/>
        <v>0.22999999999999998</v>
      </c>
    </row>
    <row r="108" spans="1:14" ht="14.1" customHeight="1">
      <c r="A108" s="86">
        <v>14</v>
      </c>
      <c r="B108" s="5" t="s">
        <v>16</v>
      </c>
      <c r="C108" s="30">
        <v>0.5786</v>
      </c>
      <c r="D108" s="16">
        <f t="shared" si="30"/>
        <v>0.40010199999999996</v>
      </c>
      <c r="E108" s="17">
        <v>0.39459</v>
      </c>
      <c r="F108" s="17">
        <v>0.47505999999999998</v>
      </c>
      <c r="G108" s="97">
        <v>0.35</v>
      </c>
      <c r="H108" s="17">
        <v>0.33254</v>
      </c>
      <c r="I108" s="17">
        <v>0.42408000000000001</v>
      </c>
      <c r="J108" s="17">
        <v>0.41882999999999998</v>
      </c>
      <c r="K108" s="17">
        <f t="shared" si="31"/>
        <v>-5.5119999999999614E-3</v>
      </c>
      <c r="L108" s="17">
        <f t="shared" si="32"/>
        <v>-8.0469999999999986E-2</v>
      </c>
      <c r="M108" s="17">
        <f t="shared" si="33"/>
        <v>4.4590000000000019E-2</v>
      </c>
      <c r="N108" s="87">
        <f t="shared" si="34"/>
        <v>6.2049999999999994E-2</v>
      </c>
    </row>
    <row r="109" spans="1:14" ht="14.1" customHeight="1">
      <c r="A109" s="86">
        <v>15</v>
      </c>
      <c r="B109" s="5" t="s">
        <v>75</v>
      </c>
      <c r="C109" s="30">
        <v>0.29520000000000002</v>
      </c>
      <c r="D109" s="16">
        <f t="shared" si="30"/>
        <v>0.333536</v>
      </c>
      <c r="E109" s="17">
        <v>0.41094999999999998</v>
      </c>
      <c r="F109" s="17">
        <v>0.38352999999999998</v>
      </c>
      <c r="G109" s="97">
        <v>0.35</v>
      </c>
      <c r="H109" s="17">
        <v>0.32632</v>
      </c>
      <c r="I109" s="17">
        <v>0.32689000000000001</v>
      </c>
      <c r="J109" s="17">
        <v>0.28094000000000002</v>
      </c>
      <c r="K109" s="17">
        <f t="shared" si="31"/>
        <v>7.7413999999999983E-2</v>
      </c>
      <c r="L109" s="17">
        <f t="shared" si="32"/>
        <v>2.742E-2</v>
      </c>
      <c r="M109" s="17">
        <f t="shared" si="33"/>
        <v>6.0950000000000004E-2</v>
      </c>
      <c r="N109" s="87">
        <f t="shared" si="34"/>
        <v>8.4629999999999983E-2</v>
      </c>
    </row>
    <row r="110" spans="1:14" ht="14.1" customHeight="1">
      <c r="A110" s="86">
        <v>16</v>
      </c>
      <c r="B110" s="5" t="s">
        <v>17</v>
      </c>
      <c r="C110" s="30">
        <v>0</v>
      </c>
      <c r="D110" s="16">
        <f>(F110+G110+H110+I110+J110)/5</f>
        <v>0</v>
      </c>
      <c r="E110" s="17"/>
      <c r="F110" s="17"/>
      <c r="G110" s="97"/>
      <c r="H110" s="17"/>
      <c r="I110" s="17"/>
      <c r="J110" s="17"/>
      <c r="K110" s="17">
        <f t="shared" si="31"/>
        <v>0</v>
      </c>
      <c r="L110" s="17">
        <f t="shared" si="32"/>
        <v>0</v>
      </c>
      <c r="M110" s="17">
        <f t="shared" si="33"/>
        <v>0</v>
      </c>
      <c r="N110" s="87">
        <f t="shared" si="34"/>
        <v>0</v>
      </c>
    </row>
    <row r="111" spans="1:14" ht="14.1" customHeight="1">
      <c r="A111" s="86">
        <v>17</v>
      </c>
      <c r="B111" s="5" t="s">
        <v>18</v>
      </c>
      <c r="C111" s="30">
        <v>0.1192</v>
      </c>
      <c r="D111" s="16">
        <f>(F111+G111+H111+I111+J111)/5</f>
        <v>6.8459999999999993E-2</v>
      </c>
      <c r="E111" s="16">
        <v>3.5200000000000002E-2</v>
      </c>
      <c r="F111" s="16">
        <v>6.1199999999999997E-2</v>
      </c>
      <c r="G111" s="96">
        <v>4.6100000000000002E-2</v>
      </c>
      <c r="H111" s="16">
        <v>8.7999999999999995E-2</v>
      </c>
      <c r="I111" s="52">
        <v>6.7000000000000004E-2</v>
      </c>
      <c r="J111" s="52">
        <v>0.08</v>
      </c>
      <c r="K111" s="17">
        <f t="shared" si="31"/>
        <v>-3.3259999999999991E-2</v>
      </c>
      <c r="L111" s="17">
        <f t="shared" si="32"/>
        <v>-2.5999999999999995E-2</v>
      </c>
      <c r="M111" s="17">
        <f t="shared" si="33"/>
        <v>-1.09E-2</v>
      </c>
      <c r="N111" s="87">
        <f t="shared" si="34"/>
        <v>-5.2799999999999993E-2</v>
      </c>
    </row>
    <row r="112" spans="1:14" ht="14.1" customHeight="1">
      <c r="A112" s="86">
        <v>18</v>
      </c>
      <c r="B112" s="5" t="s">
        <v>19</v>
      </c>
      <c r="C112" s="30">
        <v>0.25640000000000002</v>
      </c>
      <c r="D112" s="16">
        <f t="shared" si="30"/>
        <v>0.13239999999999999</v>
      </c>
      <c r="E112" s="17">
        <v>0.16500000000000001</v>
      </c>
      <c r="F112" s="17">
        <v>0.161</v>
      </c>
      <c r="G112" s="97">
        <v>0.17199999999999999</v>
      </c>
      <c r="H112" s="17">
        <v>0.153</v>
      </c>
      <c r="I112" s="17">
        <v>8.4000000000000005E-2</v>
      </c>
      <c r="J112" s="17">
        <v>9.1999999999999998E-2</v>
      </c>
      <c r="K112" s="17">
        <f t="shared" ref="K112:K118" si="35">E112-D112</f>
        <v>3.2600000000000018E-2</v>
      </c>
      <c r="L112" s="17">
        <f t="shared" ref="L112:L118" si="36">E112-F112</f>
        <v>4.0000000000000036E-3</v>
      </c>
      <c r="M112" s="17">
        <f t="shared" ref="M112:M118" si="37">E112-G112</f>
        <v>-6.9999999999999785E-3</v>
      </c>
      <c r="N112" s="87">
        <f t="shared" ref="N112:N118" si="38">E112-H112</f>
        <v>1.2000000000000011E-2</v>
      </c>
    </row>
    <row r="113" spans="1:15" ht="14.1" customHeight="1">
      <c r="A113" s="86">
        <v>19</v>
      </c>
      <c r="B113" s="5" t="s">
        <v>36</v>
      </c>
      <c r="C113" s="30">
        <v>6.0000000000000001E-3</v>
      </c>
      <c r="D113" s="16">
        <f t="shared" si="30"/>
        <v>6.6579999999999999E-3</v>
      </c>
      <c r="E113" s="17">
        <v>6.8199999999999997E-3</v>
      </c>
      <c r="F113" s="17">
        <v>1.1900000000000001E-3</v>
      </c>
      <c r="G113" s="97">
        <v>4.0000000000000001E-3</v>
      </c>
      <c r="H113" s="17">
        <v>1.7610000000000001E-2</v>
      </c>
      <c r="I113" s="17">
        <v>8.8500000000000002E-3</v>
      </c>
      <c r="J113" s="17">
        <v>1.64E-3</v>
      </c>
      <c r="K113" s="17">
        <f>E113-D113</f>
        <v>1.6199999999999982E-4</v>
      </c>
      <c r="L113" s="17">
        <f>E113-F113</f>
        <v>5.6299999999999996E-3</v>
      </c>
      <c r="M113" s="17">
        <f>E113-G113</f>
        <v>2.8199999999999996E-3</v>
      </c>
      <c r="N113" s="87">
        <f>E113-H113</f>
        <v>-1.0790000000000001E-2</v>
      </c>
    </row>
    <row r="114" spans="1:15" ht="14.1" customHeight="1">
      <c r="A114" s="86">
        <v>20</v>
      </c>
      <c r="B114" s="5" t="s">
        <v>20</v>
      </c>
      <c r="C114" s="30">
        <v>0.08</v>
      </c>
      <c r="D114" s="16">
        <f t="shared" si="30"/>
        <v>0.10122</v>
      </c>
      <c r="E114" s="17">
        <v>0.15139</v>
      </c>
      <c r="F114" s="17">
        <v>0.12265</v>
      </c>
      <c r="G114" s="97">
        <v>9.0999999999999998E-2</v>
      </c>
      <c r="H114" s="17">
        <v>0.10152</v>
      </c>
      <c r="I114" s="17">
        <v>0.10276</v>
      </c>
      <c r="J114" s="17">
        <v>8.8169999999999998E-2</v>
      </c>
      <c r="K114" s="17">
        <f>E114-D114</f>
        <v>5.0169999999999992E-2</v>
      </c>
      <c r="L114" s="17">
        <f>E114-F114</f>
        <v>2.8740000000000002E-2</v>
      </c>
      <c r="M114" s="17">
        <f>E114-G114</f>
        <v>6.0389999999999999E-2</v>
      </c>
      <c r="N114" s="87">
        <f>E114-H114</f>
        <v>4.9869999999999998E-2</v>
      </c>
    </row>
    <row r="115" spans="1:15" ht="14.1" customHeight="1">
      <c r="A115" s="86">
        <v>21</v>
      </c>
      <c r="B115" s="5" t="s">
        <v>21</v>
      </c>
      <c r="C115" s="30">
        <v>0.57999999999999996</v>
      </c>
      <c r="D115" s="16">
        <f t="shared" si="30"/>
        <v>0.77400000000000002</v>
      </c>
      <c r="E115" s="17">
        <v>1.35</v>
      </c>
      <c r="F115" s="17">
        <v>1.33</v>
      </c>
      <c r="G115" s="97">
        <v>0.61</v>
      </c>
      <c r="H115" s="17">
        <v>0.62</v>
      </c>
      <c r="I115" s="17">
        <v>0.65</v>
      </c>
      <c r="J115" s="17">
        <v>0.66</v>
      </c>
      <c r="K115" s="17">
        <f t="shared" si="35"/>
        <v>0.57600000000000007</v>
      </c>
      <c r="L115" s="17">
        <f t="shared" si="36"/>
        <v>2.0000000000000018E-2</v>
      </c>
      <c r="M115" s="17">
        <f t="shared" si="37"/>
        <v>0.7400000000000001</v>
      </c>
      <c r="N115" s="87">
        <f t="shared" si="38"/>
        <v>0.73000000000000009</v>
      </c>
    </row>
    <row r="116" spans="1:15" ht="14.1" customHeight="1">
      <c r="A116" s="86">
        <v>22</v>
      </c>
      <c r="B116" s="5" t="s">
        <v>22</v>
      </c>
      <c r="C116" s="30">
        <v>3.7699999999999997E-2</v>
      </c>
      <c r="D116" s="16">
        <f t="shared" si="30"/>
        <v>2.0000000000000001E-4</v>
      </c>
      <c r="E116" s="17">
        <v>0</v>
      </c>
      <c r="F116" s="17">
        <v>0</v>
      </c>
      <c r="G116" s="97">
        <v>1E-3</v>
      </c>
      <c r="H116" s="17">
        <v>0</v>
      </c>
      <c r="I116" s="17">
        <v>0</v>
      </c>
      <c r="J116" s="16">
        <v>0</v>
      </c>
      <c r="K116" s="17">
        <f t="shared" si="35"/>
        <v>-2.0000000000000001E-4</v>
      </c>
      <c r="L116" s="17">
        <f t="shared" si="36"/>
        <v>0</v>
      </c>
      <c r="M116" s="17">
        <f t="shared" si="37"/>
        <v>-1E-3</v>
      </c>
      <c r="N116" s="87">
        <f t="shared" si="38"/>
        <v>0</v>
      </c>
    </row>
    <row r="117" spans="1:15" ht="14.1" customHeight="1">
      <c r="A117" s="86">
        <v>23</v>
      </c>
      <c r="B117" s="11" t="s">
        <v>2</v>
      </c>
      <c r="C117" s="30">
        <v>0.16189999999999999</v>
      </c>
      <c r="D117" s="16">
        <f t="shared" si="30"/>
        <v>3.9680000000000007E-2</v>
      </c>
      <c r="E117" s="17">
        <v>0</v>
      </c>
      <c r="F117" s="17">
        <v>0</v>
      </c>
      <c r="G117" s="97">
        <v>8.2000000000000003E-2</v>
      </c>
      <c r="H117" s="17">
        <f>0.1014+0.015</f>
        <v>0.1164</v>
      </c>
      <c r="I117" s="17">
        <v>0</v>
      </c>
      <c r="J117" s="17">
        <v>0</v>
      </c>
      <c r="K117" s="17">
        <f t="shared" si="35"/>
        <v>-3.9680000000000007E-2</v>
      </c>
      <c r="L117" s="17">
        <f t="shared" si="36"/>
        <v>0</v>
      </c>
      <c r="M117" s="17">
        <f t="shared" si="37"/>
        <v>-8.2000000000000003E-2</v>
      </c>
      <c r="N117" s="87">
        <f t="shared" si="38"/>
        <v>-0.1164</v>
      </c>
    </row>
    <row r="118" spans="1:15" ht="14.1" customHeight="1" thickBot="1">
      <c r="A118" s="88" t="s">
        <v>24</v>
      </c>
      <c r="B118" s="89"/>
      <c r="C118" s="90">
        <f>SUM(C95:C117)</f>
        <v>5.455000000000001</v>
      </c>
      <c r="D118" s="90">
        <f>SUM(D95:D117)</f>
        <v>4.8026520000000001</v>
      </c>
      <c r="E118" s="90">
        <f t="shared" ref="E118:J118" si="39">SUM(E95:E117)</f>
        <v>6.079130000000001</v>
      </c>
      <c r="F118" s="90">
        <f t="shared" si="39"/>
        <v>5.3363100000000001</v>
      </c>
      <c r="G118" s="90">
        <f t="shared" si="39"/>
        <v>4.6890100000000006</v>
      </c>
      <c r="H118" s="90">
        <f t="shared" si="39"/>
        <v>4.6253099999999989</v>
      </c>
      <c r="I118" s="90">
        <f t="shared" si="39"/>
        <v>4.5910500000000001</v>
      </c>
      <c r="J118" s="90">
        <f t="shared" si="39"/>
        <v>4.7715800000000002</v>
      </c>
      <c r="K118" s="91">
        <f t="shared" si="35"/>
        <v>1.2764780000000009</v>
      </c>
      <c r="L118" s="91">
        <f t="shared" si="36"/>
        <v>0.74282000000000092</v>
      </c>
      <c r="M118" s="91">
        <f t="shared" si="37"/>
        <v>1.3901200000000005</v>
      </c>
      <c r="N118" s="92">
        <f t="shared" si="38"/>
        <v>1.4538200000000021</v>
      </c>
    </row>
    <row r="120" spans="1:15" ht="15">
      <c r="A120" s="57" t="s">
        <v>81</v>
      </c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76"/>
    </row>
    <row r="123" spans="1:15" ht="13.5" thickBot="1">
      <c r="A123" s="1" t="s">
        <v>34</v>
      </c>
      <c r="L123" s="98" t="s">
        <v>0</v>
      </c>
      <c r="M123" s="98"/>
      <c r="N123" s="98"/>
    </row>
    <row r="124" spans="1:15" ht="12.75" customHeight="1">
      <c r="A124" s="77" t="s">
        <v>3</v>
      </c>
      <c r="B124" s="78" t="s">
        <v>1</v>
      </c>
      <c r="C124" s="80" t="s">
        <v>4</v>
      </c>
      <c r="D124" s="80" t="s">
        <v>26</v>
      </c>
      <c r="E124" s="78" t="s">
        <v>23</v>
      </c>
      <c r="F124" s="78"/>
      <c r="G124" s="78"/>
      <c r="H124" s="78"/>
      <c r="I124" s="78"/>
      <c r="J124" s="78"/>
      <c r="K124" s="78" t="s">
        <v>37</v>
      </c>
      <c r="L124" s="78"/>
      <c r="M124" s="78"/>
      <c r="N124" s="81"/>
    </row>
    <row r="125" spans="1:15" ht="45">
      <c r="A125" s="82"/>
      <c r="B125" s="58"/>
      <c r="C125" s="62"/>
      <c r="D125" s="62"/>
      <c r="E125" s="56" t="s">
        <v>77</v>
      </c>
      <c r="F125" s="56">
        <v>2021</v>
      </c>
      <c r="G125" s="56">
        <v>2020</v>
      </c>
      <c r="H125" s="56">
        <v>2019</v>
      </c>
      <c r="I125" s="56">
        <v>2018</v>
      </c>
      <c r="J125" s="56">
        <v>2017</v>
      </c>
      <c r="K125" s="56" t="s">
        <v>29</v>
      </c>
      <c r="L125" s="56">
        <v>2021</v>
      </c>
      <c r="M125" s="56">
        <v>2020</v>
      </c>
      <c r="N125" s="83">
        <v>2019</v>
      </c>
    </row>
    <row r="126" spans="1:15" ht="15">
      <c r="A126" s="84">
        <v>1</v>
      </c>
      <c r="B126" s="55">
        <v>2</v>
      </c>
      <c r="C126" s="55">
        <v>3</v>
      </c>
      <c r="D126" s="55">
        <v>4</v>
      </c>
      <c r="E126" s="55">
        <v>5</v>
      </c>
      <c r="F126" s="55">
        <v>6</v>
      </c>
      <c r="G126" s="55">
        <v>7</v>
      </c>
      <c r="H126" s="55">
        <v>8</v>
      </c>
      <c r="I126" s="55">
        <v>9</v>
      </c>
      <c r="J126" s="55">
        <v>10</v>
      </c>
      <c r="K126" s="8">
        <v>11</v>
      </c>
      <c r="L126" s="55">
        <v>12</v>
      </c>
      <c r="M126" s="55">
        <v>13</v>
      </c>
      <c r="N126" s="85">
        <v>14</v>
      </c>
    </row>
    <row r="127" spans="1:15" ht="14.1" customHeight="1">
      <c r="A127" s="86">
        <v>1</v>
      </c>
      <c r="B127" s="5" t="s">
        <v>27</v>
      </c>
      <c r="C127" s="23">
        <f>C7+C36+C66+C95</f>
        <v>1.232</v>
      </c>
      <c r="D127" s="23">
        <f>D7+D36+D66+D95</f>
        <v>0.62920599999999993</v>
      </c>
      <c r="E127" s="23">
        <f>E7+E36+E66+E95</f>
        <v>0.61104000000000003</v>
      </c>
      <c r="F127" s="23">
        <f>F7+F36+F66+F95</f>
        <v>0.55903000000000003</v>
      </c>
      <c r="G127" s="23">
        <f>G7+G36+G66+G95</f>
        <v>0.63700000000000001</v>
      </c>
      <c r="H127" s="23">
        <f>H7+H36+H66+H95</f>
        <v>0.6</v>
      </c>
      <c r="I127" s="23">
        <f>I7+I36+I66+I95</f>
        <v>0.57999999999999996</v>
      </c>
      <c r="J127" s="23">
        <f>J7+J36+J66+J95</f>
        <v>0.77</v>
      </c>
      <c r="K127" s="23">
        <f>K7+K36+K66+K95</f>
        <v>-1.8165999999999988E-2</v>
      </c>
      <c r="L127" s="23">
        <f>L7+L36+L66+L95</f>
        <v>5.2010000000000015E-2</v>
      </c>
      <c r="M127" s="23">
        <f>M7+M36+M66+M95</f>
        <v>-2.5959999999999997E-2</v>
      </c>
      <c r="N127" s="87">
        <f>N7+N36+N66+N95</f>
        <v>1.1039999999999994E-2</v>
      </c>
    </row>
    <row r="128" spans="1:15" ht="14.1" customHeight="1">
      <c r="A128" s="86">
        <v>2</v>
      </c>
      <c r="B128" s="9" t="s">
        <v>28</v>
      </c>
      <c r="C128" s="23">
        <f>C8+C37+C67+C96</f>
        <v>0.22620000000000001</v>
      </c>
      <c r="D128" s="23">
        <f>D8+D37+D67+D96</f>
        <v>0.25280000000000002</v>
      </c>
      <c r="E128" s="23">
        <f>E8+E37+E67+E96</f>
        <v>0.27</v>
      </c>
      <c r="F128" s="23">
        <f>F8+F37+F67+F96</f>
        <v>0.24399999999999999</v>
      </c>
      <c r="G128" s="23">
        <f>G8+G37+G67+G96</f>
        <v>0.24299999999999999</v>
      </c>
      <c r="H128" s="23">
        <f>H8+H37+H67+H96</f>
        <v>0.247</v>
      </c>
      <c r="I128" s="23">
        <f>I8+I37+I67+I96</f>
        <v>0.26</v>
      </c>
      <c r="J128" s="23">
        <f>J8+J37+J67+J96</f>
        <v>0.27</v>
      </c>
      <c r="K128" s="23">
        <f>K8+K37+K67+K96</f>
        <v>1.7199999999999993E-2</v>
      </c>
      <c r="L128" s="23">
        <f>L8+L37+L67+L96</f>
        <v>2.6000000000000023E-2</v>
      </c>
      <c r="M128" s="23">
        <f>M8+M37+M67+M96</f>
        <v>2.7000000000000024E-2</v>
      </c>
      <c r="N128" s="87">
        <f>N8+N37+N67+N96</f>
        <v>2.300000000000002E-2</v>
      </c>
    </row>
    <row r="129" spans="1:14" ht="14.1" customHeight="1">
      <c r="A129" s="86">
        <v>3</v>
      </c>
      <c r="B129" s="5" t="s">
        <v>6</v>
      </c>
      <c r="C129" s="23">
        <f>C9+C38+C68+C97</f>
        <v>5.3999999999999999E-2</v>
      </c>
      <c r="D129" s="23">
        <f>D9+D38+D68+D97</f>
        <v>0</v>
      </c>
      <c r="E129" s="23">
        <f>E9+E38+E68+E97</f>
        <v>3.0000000000000001E-3</v>
      </c>
      <c r="F129" s="23">
        <f>F9+F38+F68+F97</f>
        <v>0</v>
      </c>
      <c r="G129" s="23">
        <f>G9+G38+G68+G97</f>
        <v>0</v>
      </c>
      <c r="H129" s="23">
        <f>H9+H38+H68+H97</f>
        <v>0</v>
      </c>
      <c r="I129" s="23">
        <f>I9+I38+I68+I97</f>
        <v>0</v>
      </c>
      <c r="J129" s="23">
        <f>J9+J38+J68+J97</f>
        <v>0</v>
      </c>
      <c r="K129" s="23">
        <f>K9+K38+K68+K97</f>
        <v>3.0000000000000001E-3</v>
      </c>
      <c r="L129" s="23">
        <f>L9+L38+L68+L97</f>
        <v>3.0000000000000001E-3</v>
      </c>
      <c r="M129" s="23">
        <f>M9+M38+M68+M97</f>
        <v>3.0000000000000001E-3</v>
      </c>
      <c r="N129" s="87">
        <f>N9+N38+N68+N97</f>
        <v>3.0000000000000001E-3</v>
      </c>
    </row>
    <row r="130" spans="1:14" ht="14.1" customHeight="1">
      <c r="A130" s="86">
        <v>4</v>
      </c>
      <c r="B130" s="5" t="s">
        <v>7</v>
      </c>
      <c r="C130" s="23">
        <f>C10+C39+C69+C98</f>
        <v>0.13340000000000002</v>
      </c>
      <c r="D130" s="23">
        <f>D10+D39+D69+D98</f>
        <v>0</v>
      </c>
      <c r="E130" s="23">
        <f>E10+E39+E69+E98</f>
        <v>0</v>
      </c>
      <c r="F130" s="23">
        <f>F10+F39+F69+F98</f>
        <v>0</v>
      </c>
      <c r="G130" s="23">
        <f>G10+G39+G69+G98</f>
        <v>0</v>
      </c>
      <c r="H130" s="23">
        <f>H10+H39+H69+H98</f>
        <v>0</v>
      </c>
      <c r="I130" s="23">
        <f>I10+I39+I69+I98</f>
        <v>0</v>
      </c>
      <c r="J130" s="23">
        <f>J10+J39+J69+J98</f>
        <v>0</v>
      </c>
      <c r="K130" s="23">
        <f>K10+K39+K69+K98</f>
        <v>0</v>
      </c>
      <c r="L130" s="23">
        <f>L10+L39+L69+L98</f>
        <v>0</v>
      </c>
      <c r="M130" s="23">
        <f>M10+M39+M69+M98</f>
        <v>0</v>
      </c>
      <c r="N130" s="87">
        <f>N10+N39+N69+N98</f>
        <v>0</v>
      </c>
    </row>
    <row r="131" spans="1:14" ht="14.1" customHeight="1">
      <c r="A131" s="86">
        <v>5</v>
      </c>
      <c r="B131" s="5" t="s">
        <v>8</v>
      </c>
      <c r="C131" s="23">
        <f>C11+C40+C70+C99</f>
        <v>0.9484999999999999</v>
      </c>
      <c r="D131" s="23">
        <f>D11+D40+D70+D99</f>
        <v>0.65903999999999985</v>
      </c>
      <c r="E131" s="23">
        <f>E11+E40+E70+E99</f>
        <v>1.24</v>
      </c>
      <c r="F131" s="23">
        <f>F11+F40+F70+F99</f>
        <v>0.84</v>
      </c>
      <c r="G131" s="23">
        <f>G11+G40+G70+G99</f>
        <v>0.71</v>
      </c>
      <c r="H131" s="23">
        <f>H11+H40+H70+H99</f>
        <v>0.53139999999999998</v>
      </c>
      <c r="I131" s="23">
        <f>I11+I40+I70+I99</f>
        <v>0.49380000000000002</v>
      </c>
      <c r="J131" s="23">
        <f>J11+J40+J70+J99</f>
        <v>0.72</v>
      </c>
      <c r="K131" s="23">
        <f>K11+K40+K70+K99</f>
        <v>0.58096000000000014</v>
      </c>
      <c r="L131" s="23">
        <f>L11+L40+L70+L99</f>
        <v>0.4</v>
      </c>
      <c r="M131" s="23">
        <f>M11+M40+M70+M99</f>
        <v>0.53</v>
      </c>
      <c r="N131" s="87">
        <f>N11+N40+N70+N99</f>
        <v>0.70860000000000001</v>
      </c>
    </row>
    <row r="132" spans="1:14" ht="14.1" customHeight="1">
      <c r="A132" s="86">
        <v>6</v>
      </c>
      <c r="B132" s="5" t="s">
        <v>9</v>
      </c>
      <c r="C132" s="23">
        <f>C12+C41+C71+C100</f>
        <v>4.9236000000000004</v>
      </c>
      <c r="D132" s="23">
        <f>D12+D41+D71+D100</f>
        <v>2.155262</v>
      </c>
      <c r="E132" s="23">
        <f>E12+E41+E71+E100</f>
        <v>2.1463999999999999</v>
      </c>
      <c r="F132" s="23">
        <f>F12+F41+F71+F100</f>
        <v>2.0264899999999999</v>
      </c>
      <c r="G132" s="23">
        <f>G12+G41+G71+G100</f>
        <v>2.2327700000000004</v>
      </c>
      <c r="H132" s="23">
        <f>H12+H41+H71+H100</f>
        <v>2.1798799999999998</v>
      </c>
      <c r="I132" s="23">
        <f>I12+I41+I71+I100</f>
        <v>2.0351699999999999</v>
      </c>
      <c r="J132" s="23">
        <f>J12+J41+J71+J100</f>
        <v>2.302</v>
      </c>
      <c r="K132" s="23">
        <f>K12+K41+K71+K100</f>
        <v>-8.8619999999999255E-3</v>
      </c>
      <c r="L132" s="23">
        <f>L12+L41+L71+L100</f>
        <v>0.11990999999999999</v>
      </c>
      <c r="M132" s="23">
        <f>M12+M41+M71+M100</f>
        <v>-8.6369999999999988E-2</v>
      </c>
      <c r="N132" s="87">
        <f>N12+N41+N71+N100</f>
        <v>-3.3480000000000024E-2</v>
      </c>
    </row>
    <row r="133" spans="1:14" ht="14.1" customHeight="1">
      <c r="A133" s="86">
        <v>7</v>
      </c>
      <c r="B133" s="5" t="s">
        <v>10</v>
      </c>
      <c r="C133" s="23">
        <f>C13+C42+C72+C101</f>
        <v>4.8974000000000002</v>
      </c>
      <c r="D133" s="23">
        <f>D13+D42+D72+D101</f>
        <v>5.4740000000000002</v>
      </c>
      <c r="E133" s="23">
        <f>E13+E42+E72+E101</f>
        <v>4.75</v>
      </c>
      <c r="F133" s="23">
        <f>F13+F42+F72+F101</f>
        <v>4.13</v>
      </c>
      <c r="G133" s="23">
        <f>G13+G42+G72+G101</f>
        <v>6</v>
      </c>
      <c r="H133" s="23">
        <f>H13+H42+H72+H101</f>
        <v>5.79</v>
      </c>
      <c r="I133" s="23">
        <f>I13+I42+I72+I101</f>
        <v>6.1</v>
      </c>
      <c r="J133" s="23">
        <f>J13+J42+J72+J101</f>
        <v>5.35</v>
      </c>
      <c r="K133" s="23">
        <f>K13+K42+K72+K101</f>
        <v>-0.72399999999999975</v>
      </c>
      <c r="L133" s="23">
        <f>L13+L42+L72+L101</f>
        <v>0.62000000000000033</v>
      </c>
      <c r="M133" s="23">
        <f>M13+M42+M72+M101</f>
        <v>-1.25</v>
      </c>
      <c r="N133" s="87">
        <f>N13+N42+N72+N101</f>
        <v>-1.0399999999999996</v>
      </c>
    </row>
    <row r="134" spans="1:14" ht="14.1" customHeight="1">
      <c r="A134" s="86">
        <v>8</v>
      </c>
      <c r="B134" s="5" t="s">
        <v>11</v>
      </c>
      <c r="C134" s="23">
        <f>C14+C43+C73+C102</f>
        <v>6.770000000000001E-2</v>
      </c>
      <c r="D134" s="23">
        <f>D14+D43+D73+D102</f>
        <v>3.9940000000000003E-2</v>
      </c>
      <c r="E134" s="23">
        <f>E14+E43+E73+E102</f>
        <v>0</v>
      </c>
      <c r="F134" s="23">
        <f>F14+F43+F73+F102</f>
        <v>0</v>
      </c>
      <c r="G134" s="23">
        <f>G14+G43+G73+G102</f>
        <v>9.4999999999999998E-3</v>
      </c>
      <c r="H134" s="23">
        <f>H14+H43+H73+H102</f>
        <v>4.4999999999999998E-2</v>
      </c>
      <c r="I134" s="23">
        <f>I14+I43+I73+I102</f>
        <v>7.0000000000000007E-2</v>
      </c>
      <c r="J134" s="23">
        <f>J14+J43+J73+J102</f>
        <v>7.5200000000000003E-2</v>
      </c>
      <c r="K134" s="23">
        <f>K14+K43+K73+K102</f>
        <v>-3.9940000000000003E-2</v>
      </c>
      <c r="L134" s="23">
        <f>L14+L43+L73+L102</f>
        <v>0</v>
      </c>
      <c r="M134" s="23">
        <f>M14+M43+M73+M102</f>
        <v>-9.4999999999999998E-3</v>
      </c>
      <c r="N134" s="87">
        <f>N14+N43+N73+N102</f>
        <v>-4.4999999999999998E-2</v>
      </c>
    </row>
    <row r="135" spans="1:14" ht="14.1" customHeight="1">
      <c r="A135" s="86">
        <v>9</v>
      </c>
      <c r="B135" s="5" t="s">
        <v>12</v>
      </c>
      <c r="C135" s="23">
        <f>C15+C44+C74+C103</f>
        <v>0.2243</v>
      </c>
      <c r="D135" s="23">
        <f>D15+D44+D74+D103</f>
        <v>6.4710000000000004E-2</v>
      </c>
      <c r="E135" s="23">
        <f>E15+E44+E74+E103</f>
        <v>8.2974999999999993E-2</v>
      </c>
      <c r="F135" s="23">
        <f>F15+F44+F74+F103</f>
        <v>7.1999999999999995E-2</v>
      </c>
      <c r="G135" s="23">
        <f>G15+G44+G74+G103</f>
        <v>6.9489999999999996E-2</v>
      </c>
      <c r="H135" s="23">
        <f>H15+H44+H74+H103</f>
        <v>5.9040000000000002E-2</v>
      </c>
      <c r="I135" s="23">
        <f>I15+I44+I74+I103</f>
        <v>6.2019999999999999E-2</v>
      </c>
      <c r="J135" s="23">
        <f>J15+J44+J74+J103</f>
        <v>6.0999999999999999E-2</v>
      </c>
      <c r="K135" s="23">
        <f>K15+K44+K74+K103</f>
        <v>1.826499999999999E-2</v>
      </c>
      <c r="L135" s="23">
        <f>L15+L44+L74+L103</f>
        <v>1.0974999999999999E-2</v>
      </c>
      <c r="M135" s="23">
        <f>M15+M44+M74+M103</f>
        <v>1.3484999999999997E-2</v>
      </c>
      <c r="N135" s="87">
        <f>N15+N44+N74+N103</f>
        <v>2.3934999999999991E-2</v>
      </c>
    </row>
    <row r="136" spans="1:14" ht="14.1" customHeight="1">
      <c r="A136" s="86">
        <v>10</v>
      </c>
      <c r="B136" s="5" t="s">
        <v>13</v>
      </c>
      <c r="C136" s="23">
        <f>C16+C45+C75+C104</f>
        <v>0.19890000000000002</v>
      </c>
      <c r="D136" s="23">
        <f>D16+D45+D75+D104</f>
        <v>6.9753999999999997E-2</v>
      </c>
      <c r="E136" s="23">
        <f>E16+E45+E75+E104</f>
        <v>0.15440999999999999</v>
      </c>
      <c r="F136" s="23">
        <f>F16+F45+F75+F104</f>
        <v>0.20633000000000001</v>
      </c>
      <c r="G136" s="23">
        <f>G16+G45+G75+G104</f>
        <v>0.14244000000000001</v>
      </c>
      <c r="H136" s="23">
        <f>H16+H45+H75+H104</f>
        <v>0</v>
      </c>
      <c r="I136" s="23">
        <f>I16+I45+I75+I104</f>
        <v>0</v>
      </c>
      <c r="J136" s="23">
        <f>J16+J45+J75+J104</f>
        <v>0</v>
      </c>
      <c r="K136" s="23">
        <f>K16+K45+K75+K104</f>
        <v>8.4656000000000009E-2</v>
      </c>
      <c r="L136" s="23">
        <f>L16+L45+L75+L104</f>
        <v>-5.1920000000000001E-2</v>
      </c>
      <c r="M136" s="23">
        <f>M16+M45+M75+M104</f>
        <v>1.1970000000000007E-2</v>
      </c>
      <c r="N136" s="87">
        <f>N16+N45+N75+N104</f>
        <v>0.15440999999999999</v>
      </c>
    </row>
    <row r="137" spans="1:14" ht="14.1" customHeight="1">
      <c r="A137" s="86">
        <v>11</v>
      </c>
      <c r="B137" s="5" t="s">
        <v>14</v>
      </c>
      <c r="C137" s="23">
        <f>C17+C46+C76+C105</f>
        <v>10.1785</v>
      </c>
      <c r="D137" s="23">
        <f>D17+D46+D76+D105</f>
        <v>8.6881820000000012</v>
      </c>
      <c r="E137" s="23">
        <f>E17+E46+E76+E105</f>
        <v>8.4770000000000003</v>
      </c>
      <c r="F137" s="23">
        <f>F17+F46+F76+F105</f>
        <v>9.0499999999999989</v>
      </c>
      <c r="G137" s="23">
        <f>G17+G46+G76+G105</f>
        <v>9.06</v>
      </c>
      <c r="H137" s="23">
        <f>H17+H46+H76+H105</f>
        <v>8.6209100000000003</v>
      </c>
      <c r="I137" s="23">
        <f>I17+I46+I76+I105</f>
        <v>6.87</v>
      </c>
      <c r="J137" s="23">
        <f>J17+J46+J76+J105</f>
        <v>9.84</v>
      </c>
      <c r="K137" s="23">
        <f>K17+K46+K76+K105</f>
        <v>-0.21118199999999937</v>
      </c>
      <c r="L137" s="23">
        <f>L17+L46+L76+L105</f>
        <v>-0.57299999999999962</v>
      </c>
      <c r="M137" s="23">
        <f>M17+M46+M76+M105</f>
        <v>-0.58299999999999996</v>
      </c>
      <c r="N137" s="87">
        <f>N17+N46+N76+N105</f>
        <v>-0.14390999999999982</v>
      </c>
    </row>
    <row r="138" spans="1:14" ht="14.1" customHeight="1">
      <c r="A138" s="86">
        <v>12</v>
      </c>
      <c r="B138" s="5" t="s">
        <v>25</v>
      </c>
      <c r="C138" s="23">
        <f>C18+C47+C77+C106</f>
        <v>2.6999999999999997E-3</v>
      </c>
      <c r="D138" s="23">
        <f>D18+D47+D77+D106</f>
        <v>0</v>
      </c>
      <c r="E138" s="23">
        <f>E18+E47+E77+E106</f>
        <v>0</v>
      </c>
      <c r="F138" s="23">
        <f>F18+F47+F77+F106</f>
        <v>0</v>
      </c>
      <c r="G138" s="23">
        <f>G18+G47+G77+G106</f>
        <v>0</v>
      </c>
      <c r="H138" s="23">
        <f>H18+H47+H77+H106</f>
        <v>0</v>
      </c>
      <c r="I138" s="23">
        <f>I18+I47+I77+I106</f>
        <v>0</v>
      </c>
      <c r="J138" s="23">
        <f>J18+J47+J77+J106</f>
        <v>0</v>
      </c>
      <c r="K138" s="23">
        <f>K18+K47+K77+K106</f>
        <v>0</v>
      </c>
      <c r="L138" s="23">
        <f>L18+L47+L77+L106</f>
        <v>0</v>
      </c>
      <c r="M138" s="23">
        <f>M18+M47+M77+M106</f>
        <v>0</v>
      </c>
      <c r="N138" s="87">
        <f>N18+N47+N77+N106</f>
        <v>0</v>
      </c>
    </row>
    <row r="139" spans="1:14" ht="14.1" customHeight="1">
      <c r="A139" s="86">
        <v>13</v>
      </c>
      <c r="B139" s="5" t="s">
        <v>15</v>
      </c>
      <c r="C139" s="23">
        <f>C19+C48+C78+C107</f>
        <v>6.093</v>
      </c>
      <c r="D139" s="23">
        <f>D19+D48+D78+D107</f>
        <v>6.3759999999999994</v>
      </c>
      <c r="E139" s="23">
        <f>E19+E48+E78+E107</f>
        <v>5.9700000000000006</v>
      </c>
      <c r="F139" s="23">
        <f>F19+F48+F78+F107</f>
        <v>6.2</v>
      </c>
      <c r="G139" s="23">
        <f>G19+G48+G78+G107</f>
        <v>5.9599999999999991</v>
      </c>
      <c r="H139" s="23">
        <f>H19+H48+H78+H107</f>
        <v>5.7700000000000005</v>
      </c>
      <c r="I139" s="23">
        <f>I19+I48+I78+I107</f>
        <v>6.71</v>
      </c>
      <c r="J139" s="23">
        <f>J19+J48+J78+J107</f>
        <v>7.24</v>
      </c>
      <c r="K139" s="23">
        <f>K19+K48+K78+K107</f>
        <v>-0.40600000000000014</v>
      </c>
      <c r="L139" s="23">
        <f>L19+L48+L78+L107</f>
        <v>-0.22999999999999998</v>
      </c>
      <c r="M139" s="23">
        <f>M19+M48+M78+M107</f>
        <v>1.0000000000000453E-2</v>
      </c>
      <c r="N139" s="87">
        <f>N19+N48+N78+N107</f>
        <v>0.19999999999999996</v>
      </c>
    </row>
    <row r="140" spans="1:14" ht="14.1" customHeight="1">
      <c r="A140" s="86">
        <v>14</v>
      </c>
      <c r="B140" s="5" t="s">
        <v>16</v>
      </c>
      <c r="C140" s="23">
        <f>C20+C49+C79+C108</f>
        <v>14.134</v>
      </c>
      <c r="D140" s="23">
        <f>D20+D49+D79+D108</f>
        <v>10.099738</v>
      </c>
      <c r="E140" s="23">
        <f>E20+E49+E79+E108</f>
        <v>6.5716299999999999</v>
      </c>
      <c r="F140" s="23">
        <f>F20+F49+F79+F108</f>
        <v>8.3467500000000001</v>
      </c>
      <c r="G140" s="23">
        <f>G20+G49+G79+G108</f>
        <v>10.18</v>
      </c>
      <c r="H140" s="23">
        <f>H20+H49+H79+H108</f>
        <v>10.387440000000002</v>
      </c>
      <c r="I140" s="23">
        <f>I20+I49+I79+I108</f>
        <v>9.5908899999999999</v>
      </c>
      <c r="J140" s="23">
        <f>J20+J49+J79+J108</f>
        <v>11.99361</v>
      </c>
      <c r="K140" s="23">
        <f>K20+K49+K79+K108</f>
        <v>-3.528108</v>
      </c>
      <c r="L140" s="23">
        <f>L20+L49+L79+L108</f>
        <v>-1.7751200000000003</v>
      </c>
      <c r="M140" s="23">
        <f>M20+M49+M79+M108</f>
        <v>-3.6083700000000003</v>
      </c>
      <c r="N140" s="87">
        <f>N20+N49+N79+N108</f>
        <v>-3.8158099999999999</v>
      </c>
    </row>
    <row r="141" spans="1:14" ht="14.1" customHeight="1">
      <c r="A141" s="86">
        <v>15</v>
      </c>
      <c r="B141" s="5" t="s">
        <v>75</v>
      </c>
      <c r="C141" s="23">
        <f>C21+C50+C80+C109</f>
        <v>0.7793000000000001</v>
      </c>
      <c r="D141" s="23">
        <f>D21+D50+D80+D109</f>
        <v>1.5730940000000002</v>
      </c>
      <c r="E141" s="23">
        <f>E21+E50+E80+E109</f>
        <v>2.0328300000000001</v>
      </c>
      <c r="F141" s="23">
        <f>F21+F50+F80+F109</f>
        <v>1.82742</v>
      </c>
      <c r="G141" s="23">
        <f>G21+G50+G80+G109</f>
        <v>1.59788</v>
      </c>
      <c r="H141" s="23">
        <f>H21+H50+H80+H109</f>
        <v>1.4999800000000001</v>
      </c>
      <c r="I141" s="23">
        <f>I21+I50+I80+I109</f>
        <v>1.52732</v>
      </c>
      <c r="J141" s="23">
        <f>J21+J50+J80+J109</f>
        <v>1.4128700000000001</v>
      </c>
      <c r="K141" s="23">
        <f>K21+K50+K80+K109</f>
        <v>0.45973599999999987</v>
      </c>
      <c r="L141" s="23">
        <f>L21+L50+L80+L109</f>
        <v>0.20540999999999987</v>
      </c>
      <c r="M141" s="23">
        <f>M21+M50+M80+M109</f>
        <v>0.43495</v>
      </c>
      <c r="N141" s="87">
        <f>N21+N50+N80+N109</f>
        <v>0.53284999999999982</v>
      </c>
    </row>
    <row r="142" spans="1:14" ht="14.1" customHeight="1">
      <c r="A142" s="86">
        <v>16</v>
      </c>
      <c r="B142" s="5" t="s">
        <v>17</v>
      </c>
      <c r="C142" s="23">
        <f>C22+C51+C81+C110</f>
        <v>7.6E-3</v>
      </c>
      <c r="D142" s="23">
        <f>D22+D51+D81+D110</f>
        <v>0</v>
      </c>
      <c r="E142" s="23">
        <f>E22+E51+E81+E110</f>
        <v>0</v>
      </c>
      <c r="F142" s="23">
        <f>F22+F51+F81+F110</f>
        <v>0</v>
      </c>
      <c r="G142" s="23">
        <f>G22+G51+G81+G110</f>
        <v>0</v>
      </c>
      <c r="H142" s="23">
        <f>H22+H51+H81+H110</f>
        <v>0</v>
      </c>
      <c r="I142" s="23">
        <f>I22+I51+I81+I110</f>
        <v>0</v>
      </c>
      <c r="J142" s="23">
        <f>J22+J51+J81+J110</f>
        <v>0</v>
      </c>
      <c r="K142" s="23">
        <f>K22+K51+K81+K110</f>
        <v>0</v>
      </c>
      <c r="L142" s="23">
        <f>L22+L51+L81+L110</f>
        <v>0</v>
      </c>
      <c r="M142" s="23">
        <f>M22+M51+M81+M110</f>
        <v>0</v>
      </c>
      <c r="N142" s="87">
        <f>N22+N51+N81+N110</f>
        <v>0</v>
      </c>
    </row>
    <row r="143" spans="1:14" ht="14.1" customHeight="1">
      <c r="A143" s="86">
        <v>17</v>
      </c>
      <c r="B143" s="5" t="s">
        <v>18</v>
      </c>
      <c r="C143" s="23">
        <f>C23+C52+C82+C111</f>
        <v>47.783799999999999</v>
      </c>
      <c r="D143" s="23">
        <f>D23+D52+D82+D111</f>
        <v>45.341000000000008</v>
      </c>
      <c r="E143" s="23">
        <f>E23+E52+E82+E111</f>
        <v>51.120699999999999</v>
      </c>
      <c r="F143" s="23">
        <f>F23+F52+F82+F111</f>
        <v>43.858899999999998</v>
      </c>
      <c r="G143" s="23">
        <f>G23+G52+G82+G111</f>
        <v>45.400100000000002</v>
      </c>
      <c r="H143" s="23">
        <f>H23+H52+H82+H111</f>
        <v>44.32</v>
      </c>
      <c r="I143" s="23">
        <f>I23+I52+I82+I111</f>
        <v>45.525999999999996</v>
      </c>
      <c r="J143" s="23">
        <f>J23+J52+J82+J111</f>
        <v>47.599999999999994</v>
      </c>
      <c r="K143" s="23">
        <f>K23+K52+K82+K111</f>
        <v>5.7796999999999938</v>
      </c>
      <c r="L143" s="23">
        <f>L23+L52+L82+L111</f>
        <v>7.2617999999999983</v>
      </c>
      <c r="M143" s="23">
        <f>M23+M52+M82+M111</f>
        <v>5.7205999999999975</v>
      </c>
      <c r="N143" s="87">
        <f>N23+N52+N82+N111</f>
        <v>6.8007000000000009</v>
      </c>
    </row>
    <row r="144" spans="1:14" ht="14.1" customHeight="1">
      <c r="A144" s="86">
        <v>18</v>
      </c>
      <c r="B144" s="5" t="s">
        <v>19</v>
      </c>
      <c r="C144" s="23">
        <f>C24+C53+C83+C112</f>
        <v>3.5544000000000002</v>
      </c>
      <c r="D144" s="23">
        <f>D24+D53+D83+D112</f>
        <v>1.9132000000000002</v>
      </c>
      <c r="E144" s="23">
        <f>E24+E53+E83+E112</f>
        <v>2.137</v>
      </c>
      <c r="F144" s="23">
        <f>F24+F53+F83+F112</f>
        <v>2.2310000000000003</v>
      </c>
      <c r="G144" s="23">
        <f>G24+G53+G83+G112</f>
        <v>2.3260000000000001</v>
      </c>
      <c r="H144" s="23">
        <f>H24+H53+H83+H112</f>
        <v>2.028</v>
      </c>
      <c r="I144" s="23">
        <f>I24+I53+I83+I112</f>
        <v>1.232</v>
      </c>
      <c r="J144" s="23">
        <f>J24+J53+J83+J112</f>
        <v>1.7490000000000001</v>
      </c>
      <c r="K144" s="23">
        <f>K24+K53+K83+K112</f>
        <v>0.22379999999999983</v>
      </c>
      <c r="L144" s="23">
        <f>L24+L53+L83+L112</f>
        <v>-9.3999999999999972E-2</v>
      </c>
      <c r="M144" s="23">
        <f>M24+M53+M83+M112</f>
        <v>-0.18900000000000008</v>
      </c>
      <c r="N144" s="87">
        <f>N24+N53+N83+N112</f>
        <v>0.10899999999999999</v>
      </c>
    </row>
    <row r="145" spans="1:15" ht="14.1" customHeight="1">
      <c r="A145" s="86">
        <v>19</v>
      </c>
      <c r="B145" s="5" t="s">
        <v>36</v>
      </c>
      <c r="C145" s="23">
        <f>C25+C54+C84+C113</f>
        <v>0.6</v>
      </c>
      <c r="D145" s="23">
        <f>D25+D54+D84+D113</f>
        <v>0.38988399999999995</v>
      </c>
      <c r="E145" s="23">
        <f>E25+E54+E84+E113</f>
        <v>0.39623700000000001</v>
      </c>
      <c r="F145" s="23">
        <f>F25+F54+F84+F113</f>
        <v>0.23954999999999999</v>
      </c>
      <c r="G145" s="23">
        <f>G25+G54+G84+G113</f>
        <v>0.439</v>
      </c>
      <c r="H145" s="23">
        <f>H25+H54+H84+H113</f>
        <v>0.45730999999999999</v>
      </c>
      <c r="I145" s="23">
        <f>I25+I54+I84+I113</f>
        <v>0.36935000000000001</v>
      </c>
      <c r="J145" s="23">
        <f>J25+J54+J84+J113</f>
        <v>0.44420999999999994</v>
      </c>
      <c r="K145" s="23">
        <f>K25+K54+K84+K113</f>
        <v>6.3530000000000253E-3</v>
      </c>
      <c r="L145" s="23">
        <f>L25+L54+L84+L113</f>
        <v>0.15668700000000002</v>
      </c>
      <c r="M145" s="23">
        <f>M25+M54+M84+M113</f>
        <v>-4.2762999999999968E-2</v>
      </c>
      <c r="N145" s="87">
        <f>N25+N54+N84+N113</f>
        <v>-6.1072999999999975E-2</v>
      </c>
    </row>
    <row r="146" spans="1:15" ht="14.1" customHeight="1">
      <c r="A146" s="86">
        <v>20</v>
      </c>
      <c r="B146" s="5" t="s">
        <v>20</v>
      </c>
      <c r="C146" s="23">
        <f>C26+C55+C85+C114</f>
        <v>10.926</v>
      </c>
      <c r="D146" s="23">
        <f>D26+D55+D85+D114</f>
        <v>11.550269999999999</v>
      </c>
      <c r="E146" s="23">
        <f>E26+E55+E85+E114</f>
        <v>12.340590000000001</v>
      </c>
      <c r="F146" s="23">
        <f>F26+F55+F85+F114</f>
        <v>11.809059999999999</v>
      </c>
      <c r="G146" s="23">
        <f>G26+G55+G85+G114</f>
        <v>11.792999999999999</v>
      </c>
      <c r="H146" s="23">
        <f>H26+H55+H85+H114</f>
        <v>11.755849999999999</v>
      </c>
      <c r="I146" s="23">
        <f>I26+I55+I85+I114</f>
        <v>11.43807</v>
      </c>
      <c r="J146" s="23">
        <f>J26+J55+J85+J114</f>
        <v>10.95537</v>
      </c>
      <c r="K146" s="23">
        <f>K26+K55+K85+K114</f>
        <v>0.79032000000000213</v>
      </c>
      <c r="L146" s="23">
        <f>L26+L55+L85+L114</f>
        <v>0.53153000000000183</v>
      </c>
      <c r="M146" s="23">
        <f>M26+M55+M85+M114</f>
        <v>0.54759000000000091</v>
      </c>
      <c r="N146" s="87">
        <f>N26+N55+N85+N114</f>
        <v>0.58474000000000192</v>
      </c>
    </row>
    <row r="147" spans="1:15" ht="14.1" customHeight="1">
      <c r="A147" s="86">
        <v>21</v>
      </c>
      <c r="B147" s="5" t="s">
        <v>21</v>
      </c>
      <c r="C147" s="23">
        <f>C27+C56+C86+C115</f>
        <v>1.5669</v>
      </c>
      <c r="D147" s="23">
        <f>D27+D56+D86+D115</f>
        <v>1.6540000000000001</v>
      </c>
      <c r="E147" s="23">
        <f>E27+E56+E86+E115</f>
        <v>1.35</v>
      </c>
      <c r="F147" s="23">
        <f>F27+F56+F86+F115</f>
        <v>1.33</v>
      </c>
      <c r="G147" s="23">
        <f>G27+G56+G86+G115</f>
        <v>1.71</v>
      </c>
      <c r="H147" s="23">
        <f>H27+H56+H86+H115</f>
        <v>1.7200000000000002</v>
      </c>
      <c r="I147" s="23">
        <f>I27+I56+I86+I115</f>
        <v>1.75</v>
      </c>
      <c r="J147" s="23">
        <f>J27+J56+J86+J115</f>
        <v>1.7600000000000002</v>
      </c>
      <c r="K147" s="23">
        <f>K27+K56+K86+K115</f>
        <v>-0.30400000000000005</v>
      </c>
      <c r="L147" s="23">
        <f>L27+L56+L86+L115</f>
        <v>2.0000000000000018E-2</v>
      </c>
      <c r="M147" s="23">
        <f>M27+M56+M86+M115</f>
        <v>-0.36</v>
      </c>
      <c r="N147" s="87">
        <f>N27+N56+N86+N115</f>
        <v>-0.37</v>
      </c>
    </row>
    <row r="148" spans="1:15" ht="14.1" customHeight="1">
      <c r="A148" s="86">
        <v>22</v>
      </c>
      <c r="B148" s="5" t="s">
        <v>22</v>
      </c>
      <c r="C148" s="23">
        <f>C28+C57+C87+C116</f>
        <v>0.1179</v>
      </c>
      <c r="D148" s="23">
        <f>D28+D57+D87+D116</f>
        <v>3.5199999999999995E-2</v>
      </c>
      <c r="E148" s="23">
        <v>8.0000000000000002E-3</v>
      </c>
      <c r="F148" s="23">
        <f>F28+F57+F87+F116</f>
        <v>4.0000000000000001E-3</v>
      </c>
      <c r="G148" s="23">
        <f>G28+G57+G87+G116</f>
        <v>2E-3</v>
      </c>
      <c r="H148" s="23">
        <f>H28+H57+H87+H116</f>
        <v>0.02</v>
      </c>
      <c r="I148" s="23">
        <f>I28+I57+I87+I116</f>
        <v>0.04</v>
      </c>
      <c r="J148" s="23">
        <f>J28+J57+J87+J116</f>
        <v>0.11</v>
      </c>
      <c r="K148" s="23">
        <f>K28+K57+K87+K116</f>
        <v>-2.7199999999999995E-2</v>
      </c>
      <c r="L148" s="23">
        <f>L28+L57+L87+L116</f>
        <v>4.0000000000000001E-3</v>
      </c>
      <c r="M148" s="23">
        <f>M28+M57+M87+M116</f>
        <v>6.0000000000000001E-3</v>
      </c>
      <c r="N148" s="87">
        <f>N28+N57+N87+N116</f>
        <v>-1.2E-2</v>
      </c>
    </row>
    <row r="149" spans="1:15" ht="14.1" customHeight="1">
      <c r="A149" s="86">
        <v>23</v>
      </c>
      <c r="B149" s="11" t="s">
        <v>2</v>
      </c>
      <c r="C149" s="23">
        <f>C29+C58+C88+C117</f>
        <v>0.24659999999999999</v>
      </c>
      <c r="D149" s="23">
        <f>D29+D58+D88+D117</f>
        <v>4.250000000000001E-2</v>
      </c>
      <c r="E149" s="23">
        <f>E29+E58+E88+E117</f>
        <v>0</v>
      </c>
      <c r="F149" s="23">
        <f>F29+F58+F88+F117</f>
        <v>0</v>
      </c>
      <c r="G149" s="23">
        <f>G29+G58+G88+G117</f>
        <v>8.2000000000000003E-2</v>
      </c>
      <c r="H149" s="23">
        <f>H29+H58+H88+H117</f>
        <v>0.1305</v>
      </c>
      <c r="I149" s="23">
        <f>I29+I58+I88+I117</f>
        <v>0</v>
      </c>
      <c r="J149" s="23">
        <f>J29+J58+J88+J117</f>
        <v>0</v>
      </c>
      <c r="K149" s="23">
        <f>K29+K58+K88+K117</f>
        <v>-4.250000000000001E-2</v>
      </c>
      <c r="L149" s="23">
        <f>L29+L58+L88+L117</f>
        <v>0</v>
      </c>
      <c r="M149" s="23">
        <f>M29+M58+M88+M117</f>
        <v>-8.2000000000000003E-2</v>
      </c>
      <c r="N149" s="87">
        <f>N29+N58+N88+N117</f>
        <v>-0.1305</v>
      </c>
    </row>
    <row r="150" spans="1:15" ht="14.1" customHeight="1" thickBot="1">
      <c r="A150" s="88" t="s">
        <v>24</v>
      </c>
      <c r="B150" s="89"/>
      <c r="C150" s="90">
        <f>C30+C59+C89+C118</f>
        <v>108.89670000000001</v>
      </c>
      <c r="D150" s="90">
        <f>D30+D59+D89+D118</f>
        <v>97.007779999999997</v>
      </c>
      <c r="E150" s="90">
        <f>E30+E59+E89+E118</f>
        <v>99.661812000000012</v>
      </c>
      <c r="F150" s="90">
        <f>F30+F59+F89+F118</f>
        <v>92.974530000000001</v>
      </c>
      <c r="G150" s="90">
        <f>G30+G59+G89+G118</f>
        <v>98.594180000000009</v>
      </c>
      <c r="H150" s="90">
        <f>H30+H59+H89+H118</f>
        <v>96.162309999999991</v>
      </c>
      <c r="I150" s="90">
        <f>I30+I59+I89+I118</f>
        <v>94.654619999999994</v>
      </c>
      <c r="J150" s="90">
        <f>J30+J59+J89+J118</f>
        <v>102.65326</v>
      </c>
      <c r="K150" s="90">
        <f>K30+K59+K89+K118</f>
        <v>2.6540319999999955</v>
      </c>
      <c r="L150" s="90">
        <f>L30+L59+L89+L118</f>
        <v>6.6872820000000024</v>
      </c>
      <c r="M150" s="90">
        <f>M30+M59+M89+M118</f>
        <v>1.0676319999999899</v>
      </c>
      <c r="N150" s="92">
        <f>N30+N59+N89+N118</f>
        <v>3.4995020000000032</v>
      </c>
    </row>
    <row r="152" spans="1:15" ht="15">
      <c r="A152" s="57" t="s">
        <v>81</v>
      </c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</row>
    <row r="153" spans="1:15" ht="13.5" thickBot="1">
      <c r="A153" s="1" t="s">
        <v>35</v>
      </c>
      <c r="L153" s="98" t="s">
        <v>0</v>
      </c>
      <c r="M153" s="98"/>
      <c r="N153" s="98"/>
    </row>
    <row r="154" spans="1:15" ht="12.75" customHeight="1">
      <c r="A154" s="77" t="s">
        <v>3</v>
      </c>
      <c r="B154" s="78" t="s">
        <v>1</v>
      </c>
      <c r="C154" s="79" t="s">
        <v>79</v>
      </c>
      <c r="D154" s="80" t="s">
        <v>26</v>
      </c>
      <c r="E154" s="78" t="s">
        <v>23</v>
      </c>
      <c r="F154" s="78"/>
      <c r="G154" s="78"/>
      <c r="H154" s="78"/>
      <c r="I154" s="78"/>
      <c r="J154" s="78"/>
      <c r="K154" s="78" t="s">
        <v>37</v>
      </c>
      <c r="L154" s="78"/>
      <c r="M154" s="78"/>
      <c r="N154" s="81"/>
    </row>
    <row r="155" spans="1:15" ht="57" customHeight="1">
      <c r="A155" s="82"/>
      <c r="B155" s="58"/>
      <c r="C155" s="61"/>
      <c r="D155" s="62"/>
      <c r="E155" s="56" t="s">
        <v>77</v>
      </c>
      <c r="F155" s="56">
        <v>2021</v>
      </c>
      <c r="G155" s="56">
        <v>2020</v>
      </c>
      <c r="H155" s="56">
        <v>2019</v>
      </c>
      <c r="I155" s="56">
        <v>2018</v>
      </c>
      <c r="J155" s="56">
        <v>2017</v>
      </c>
      <c r="K155" s="56" t="s">
        <v>29</v>
      </c>
      <c r="L155" s="56">
        <v>2021</v>
      </c>
      <c r="M155" s="56">
        <v>2020</v>
      </c>
      <c r="N155" s="83">
        <v>2019</v>
      </c>
    </row>
    <row r="156" spans="1:15" ht="15">
      <c r="A156" s="84">
        <v>1</v>
      </c>
      <c r="B156" s="55">
        <v>2</v>
      </c>
      <c r="C156" s="55">
        <v>3</v>
      </c>
      <c r="D156" s="55">
        <v>4</v>
      </c>
      <c r="E156" s="55">
        <v>5</v>
      </c>
      <c r="F156" s="55">
        <v>6</v>
      </c>
      <c r="G156" s="55">
        <v>7</v>
      </c>
      <c r="H156" s="55">
        <v>8</v>
      </c>
      <c r="I156" s="55">
        <v>9</v>
      </c>
      <c r="J156" s="55">
        <v>10</v>
      </c>
      <c r="K156" s="8">
        <v>11</v>
      </c>
      <c r="L156" s="55">
        <v>12</v>
      </c>
      <c r="M156" s="55">
        <v>13</v>
      </c>
      <c r="N156" s="85">
        <v>14</v>
      </c>
    </row>
    <row r="157" spans="1:15" ht="14.1" customHeight="1">
      <c r="A157" s="86">
        <v>1</v>
      </c>
      <c r="B157" s="5" t="s">
        <v>27</v>
      </c>
      <c r="C157" s="30">
        <v>0.93400000000000005</v>
      </c>
      <c r="D157" s="16">
        <f>(F157+G157+H157+I157+J157)/5</f>
        <v>0.95412800000000009</v>
      </c>
      <c r="E157" s="16">
        <v>1.1299999999999999</v>
      </c>
      <c r="F157" s="16">
        <v>1.1406400000000001</v>
      </c>
      <c r="G157" s="96">
        <v>0.93</v>
      </c>
      <c r="H157" s="16">
        <v>0.85</v>
      </c>
      <c r="I157" s="16">
        <v>0.95</v>
      </c>
      <c r="J157" s="16">
        <v>0.9</v>
      </c>
      <c r="K157" s="17">
        <f>E157-D157</f>
        <v>0.17587199999999981</v>
      </c>
      <c r="L157" s="17">
        <f>E157-F157</f>
        <v>-1.0640000000000205E-2</v>
      </c>
      <c r="M157" s="17">
        <f>E157-G157</f>
        <v>0.19999999999999984</v>
      </c>
      <c r="N157" s="87">
        <f>E157-H157</f>
        <v>0.27999999999999992</v>
      </c>
    </row>
    <row r="158" spans="1:15" ht="14.1" customHeight="1">
      <c r="A158" s="86">
        <v>2</v>
      </c>
      <c r="B158" s="9" t="s">
        <v>28</v>
      </c>
      <c r="C158" s="30">
        <v>0.42770000000000002</v>
      </c>
      <c r="D158" s="16">
        <f t="shared" ref="D158:D179" si="40">(F158+G158+H158+I158+J158)/5</f>
        <v>0.38819999999999999</v>
      </c>
      <c r="E158" s="17">
        <v>0.43099999999999999</v>
      </c>
      <c r="F158" s="17">
        <v>0.38800000000000001</v>
      </c>
      <c r="G158" s="97">
        <v>0.39</v>
      </c>
      <c r="H158" s="17">
        <v>0.34300000000000003</v>
      </c>
      <c r="I158" s="17">
        <v>0.41</v>
      </c>
      <c r="J158" s="17">
        <v>0.41</v>
      </c>
      <c r="K158" s="17">
        <f t="shared" ref="K158:K173" si="41">E158-D158</f>
        <v>4.2800000000000005E-2</v>
      </c>
      <c r="L158" s="17">
        <f t="shared" ref="L158:L173" si="42">E158-F158</f>
        <v>4.2999999999999983E-2</v>
      </c>
      <c r="M158" s="17">
        <f t="shared" ref="M158:M173" si="43">E158-G158</f>
        <v>4.0999999999999981E-2</v>
      </c>
      <c r="N158" s="87">
        <f t="shared" ref="N158:N173" si="44">E158-H158</f>
        <v>8.7999999999999967E-2</v>
      </c>
    </row>
    <row r="159" spans="1:15" ht="14.1" customHeight="1">
      <c r="A159" s="86">
        <v>3</v>
      </c>
      <c r="B159" s="5" t="s">
        <v>6</v>
      </c>
      <c r="C159" s="30">
        <v>0.32029999999999997</v>
      </c>
      <c r="D159" s="16">
        <f t="shared" si="40"/>
        <v>0.2596</v>
      </c>
      <c r="E159" s="17">
        <v>0.32400000000000001</v>
      </c>
      <c r="F159" s="17">
        <v>0.32800000000000001</v>
      </c>
      <c r="G159" s="97">
        <v>0.24</v>
      </c>
      <c r="H159" s="17">
        <v>0.21</v>
      </c>
      <c r="I159" s="17">
        <v>0.28999999999999998</v>
      </c>
      <c r="J159" s="23">
        <v>0.23</v>
      </c>
      <c r="K159" s="17">
        <f t="shared" si="41"/>
        <v>6.4400000000000013E-2</v>
      </c>
      <c r="L159" s="17">
        <f t="shared" si="42"/>
        <v>-4.0000000000000036E-3</v>
      </c>
      <c r="M159" s="17">
        <f t="shared" si="43"/>
        <v>8.4000000000000019E-2</v>
      </c>
      <c r="N159" s="87">
        <f t="shared" si="44"/>
        <v>0.11400000000000002</v>
      </c>
    </row>
    <row r="160" spans="1:15" ht="14.1" customHeight="1">
      <c r="A160" s="86">
        <v>4</v>
      </c>
      <c r="B160" s="5" t="s">
        <v>7</v>
      </c>
      <c r="C160" s="30">
        <v>2.3359999999999999</v>
      </c>
      <c r="D160" s="16">
        <f t="shared" si="40"/>
        <v>3.97</v>
      </c>
      <c r="E160" s="17">
        <v>3.32</v>
      </c>
      <c r="F160" s="17">
        <v>3.83</v>
      </c>
      <c r="G160" s="97">
        <v>3.99</v>
      </c>
      <c r="H160" s="17">
        <v>3.97</v>
      </c>
      <c r="I160" s="17">
        <v>3.96</v>
      </c>
      <c r="J160" s="17">
        <v>4.0999999999999996</v>
      </c>
      <c r="K160" s="17">
        <f t="shared" si="41"/>
        <v>-0.65000000000000036</v>
      </c>
      <c r="L160" s="17">
        <f t="shared" si="42"/>
        <v>-0.51000000000000023</v>
      </c>
      <c r="M160" s="17">
        <f t="shared" si="43"/>
        <v>-0.67000000000000037</v>
      </c>
      <c r="N160" s="87">
        <f t="shared" si="44"/>
        <v>-0.65000000000000036</v>
      </c>
    </row>
    <row r="161" spans="1:14" ht="14.1" customHeight="1">
      <c r="A161" s="86">
        <v>5</v>
      </c>
      <c r="B161" s="5" t="s">
        <v>8</v>
      </c>
      <c r="C161" s="30">
        <v>1.2290000000000001</v>
      </c>
      <c r="D161" s="16">
        <f t="shared" si="40"/>
        <v>2.0720799999999997</v>
      </c>
      <c r="E161" s="17">
        <v>2.2400000000000002</v>
      </c>
      <c r="F161" s="17">
        <v>2.0499999999999998</v>
      </c>
      <c r="G161" s="97">
        <v>2.0699999999999998</v>
      </c>
      <c r="H161" s="17">
        <v>2.0528</v>
      </c>
      <c r="I161" s="17">
        <v>1.93</v>
      </c>
      <c r="J161" s="17">
        <v>2.2576000000000001</v>
      </c>
      <c r="K161" s="17">
        <f t="shared" si="41"/>
        <v>0.16792000000000051</v>
      </c>
      <c r="L161" s="17">
        <f t="shared" si="42"/>
        <v>0.19000000000000039</v>
      </c>
      <c r="M161" s="17">
        <f t="shared" si="43"/>
        <v>0.17000000000000037</v>
      </c>
      <c r="N161" s="87">
        <f t="shared" si="44"/>
        <v>0.18720000000000026</v>
      </c>
    </row>
    <row r="162" spans="1:14" ht="14.1" customHeight="1">
      <c r="A162" s="86">
        <v>6</v>
      </c>
      <c r="B162" s="5" t="s">
        <v>9</v>
      </c>
      <c r="C162" s="30">
        <v>3.0680999999999998</v>
      </c>
      <c r="D162" s="16">
        <f t="shared" si="40"/>
        <v>2.990942</v>
      </c>
      <c r="E162" s="17">
        <v>2.87825</v>
      </c>
      <c r="F162" s="17">
        <v>2.9313400000000001</v>
      </c>
      <c r="G162" s="97">
        <v>2.8554499999999998</v>
      </c>
      <c r="H162" s="17">
        <v>2.9935900000000002</v>
      </c>
      <c r="I162" s="17">
        <v>3.11233</v>
      </c>
      <c r="J162" s="17">
        <v>3.0619999999999998</v>
      </c>
      <c r="K162" s="17">
        <f t="shared" si="41"/>
        <v>-0.11269200000000001</v>
      </c>
      <c r="L162" s="17">
        <f t="shared" si="42"/>
        <v>-5.3090000000000082E-2</v>
      </c>
      <c r="M162" s="17">
        <f t="shared" si="43"/>
        <v>2.2800000000000153E-2</v>
      </c>
      <c r="N162" s="87">
        <f t="shared" si="44"/>
        <v>-0.11534000000000022</v>
      </c>
    </row>
    <row r="163" spans="1:14" ht="14.1" customHeight="1">
      <c r="A163" s="86">
        <v>7</v>
      </c>
      <c r="B163" s="5" t="s">
        <v>10</v>
      </c>
      <c r="C163" s="30">
        <v>5.7799999999999997E-2</v>
      </c>
      <c r="D163" s="16">
        <f t="shared" si="40"/>
        <v>0.246</v>
      </c>
      <c r="E163" s="17">
        <v>0.08</v>
      </c>
      <c r="F163" s="17">
        <v>0.1</v>
      </c>
      <c r="G163" s="97">
        <v>7.0000000000000007E-2</v>
      </c>
      <c r="H163" s="17">
        <v>0.49</v>
      </c>
      <c r="I163" s="17">
        <v>0.26</v>
      </c>
      <c r="J163" s="17">
        <v>0.31</v>
      </c>
      <c r="K163" s="17">
        <f t="shared" si="41"/>
        <v>-0.16599999999999998</v>
      </c>
      <c r="L163" s="17">
        <f t="shared" si="42"/>
        <v>-2.0000000000000004E-2</v>
      </c>
      <c r="M163" s="17">
        <f t="shared" si="43"/>
        <v>9.999999999999995E-3</v>
      </c>
      <c r="N163" s="87">
        <f t="shared" si="44"/>
        <v>-0.41</v>
      </c>
    </row>
    <row r="164" spans="1:14" ht="14.1" customHeight="1">
      <c r="A164" s="86">
        <v>8</v>
      </c>
      <c r="B164" s="5" t="s">
        <v>11</v>
      </c>
      <c r="C164" s="30">
        <v>2.8856000000000002</v>
      </c>
      <c r="D164" s="16">
        <f t="shared" si="40"/>
        <v>2.8479999999999999</v>
      </c>
      <c r="E164" s="17">
        <v>2.79</v>
      </c>
      <c r="F164" s="17">
        <v>2.65</v>
      </c>
      <c r="G164" s="97">
        <v>2.82</v>
      </c>
      <c r="H164" s="17">
        <v>2.9</v>
      </c>
      <c r="I164" s="17">
        <v>2.93</v>
      </c>
      <c r="J164" s="17">
        <v>2.94</v>
      </c>
      <c r="K164" s="17">
        <f t="shared" si="41"/>
        <v>-5.7999999999999829E-2</v>
      </c>
      <c r="L164" s="17">
        <f t="shared" si="42"/>
        <v>0.14000000000000012</v>
      </c>
      <c r="M164" s="17">
        <f t="shared" si="43"/>
        <v>-2.9999999999999805E-2</v>
      </c>
      <c r="N164" s="87">
        <f t="shared" si="44"/>
        <v>-0.10999999999999988</v>
      </c>
    </row>
    <row r="165" spans="1:14" ht="14.1" customHeight="1">
      <c r="A165" s="86">
        <v>9</v>
      </c>
      <c r="B165" s="5" t="s">
        <v>12</v>
      </c>
      <c r="C165" s="30">
        <v>2.8451</v>
      </c>
      <c r="D165" s="16">
        <f t="shared" si="40"/>
        <v>2.0150920000000001</v>
      </c>
      <c r="E165" s="17">
        <v>1.9688600000000001</v>
      </c>
      <c r="F165" s="17">
        <v>2.0590000000000002</v>
      </c>
      <c r="G165" s="97">
        <v>2.0798100000000002</v>
      </c>
      <c r="H165" s="17">
        <v>1.96743</v>
      </c>
      <c r="I165" s="17">
        <v>1.9862200000000001</v>
      </c>
      <c r="J165" s="17">
        <v>1.9830000000000001</v>
      </c>
      <c r="K165" s="17">
        <f t="shared" si="41"/>
        <v>-4.6232000000000051E-2</v>
      </c>
      <c r="L165" s="17">
        <f t="shared" si="42"/>
        <v>-9.0140000000000109E-2</v>
      </c>
      <c r="M165" s="17">
        <f t="shared" si="43"/>
        <v>-0.1109500000000001</v>
      </c>
      <c r="N165" s="87">
        <f t="shared" si="44"/>
        <v>1.4300000000000423E-3</v>
      </c>
    </row>
    <row r="166" spans="1:14" ht="14.1" customHeight="1">
      <c r="A166" s="86">
        <v>10</v>
      </c>
      <c r="B166" s="5" t="s">
        <v>13</v>
      </c>
      <c r="C166" s="30">
        <v>2.7162000000000002</v>
      </c>
      <c r="D166" s="16">
        <f t="shared" si="40"/>
        <v>2.6808640000000001</v>
      </c>
      <c r="E166" s="17">
        <v>2.0822500000000002</v>
      </c>
      <c r="F166" s="17">
        <v>2.7147299999999999</v>
      </c>
      <c r="G166" s="97">
        <v>2.8477399999999999</v>
      </c>
      <c r="H166" s="17">
        <v>2.48</v>
      </c>
      <c r="I166" s="17">
        <v>2.52074</v>
      </c>
      <c r="J166" s="17">
        <v>2.84111</v>
      </c>
      <c r="K166" s="17">
        <f t="shared" si="41"/>
        <v>-0.59861399999999998</v>
      </c>
      <c r="L166" s="17">
        <f t="shared" si="42"/>
        <v>-0.63247999999999971</v>
      </c>
      <c r="M166" s="17">
        <f t="shared" si="43"/>
        <v>-0.76548999999999978</v>
      </c>
      <c r="N166" s="87">
        <f t="shared" si="44"/>
        <v>-0.39774999999999983</v>
      </c>
    </row>
    <row r="167" spans="1:14" ht="14.1" customHeight="1">
      <c r="A167" s="86">
        <v>11</v>
      </c>
      <c r="B167" s="5" t="s">
        <v>14</v>
      </c>
      <c r="C167" s="30">
        <v>12.1104</v>
      </c>
      <c r="D167" s="16">
        <f t="shared" si="40"/>
        <v>12.415520000000001</v>
      </c>
      <c r="E167" s="17">
        <v>14.498200000000001</v>
      </c>
      <c r="F167" s="17">
        <v>14.16</v>
      </c>
      <c r="G167" s="97">
        <v>13.71</v>
      </c>
      <c r="H167" s="17">
        <v>11.547599999999999</v>
      </c>
      <c r="I167" s="17">
        <v>11.41</v>
      </c>
      <c r="J167" s="17">
        <v>11.25</v>
      </c>
      <c r="K167" s="17">
        <f t="shared" si="41"/>
        <v>2.0826799999999999</v>
      </c>
      <c r="L167" s="17">
        <f t="shared" si="42"/>
        <v>0.3382000000000005</v>
      </c>
      <c r="M167" s="17">
        <f t="shared" si="43"/>
        <v>0.78819999999999979</v>
      </c>
      <c r="N167" s="87">
        <f t="shared" si="44"/>
        <v>2.9506000000000014</v>
      </c>
    </row>
    <row r="168" spans="1:14" ht="14.1" customHeight="1">
      <c r="A168" s="86">
        <v>12</v>
      </c>
      <c r="B168" s="5" t="s">
        <v>25</v>
      </c>
      <c r="C168" s="30">
        <v>5.0000000000000001E-4</v>
      </c>
      <c r="D168" s="16">
        <f t="shared" si="40"/>
        <v>0</v>
      </c>
      <c r="E168" s="17">
        <v>0</v>
      </c>
      <c r="F168" s="17">
        <v>0</v>
      </c>
      <c r="G168" s="97">
        <v>0</v>
      </c>
      <c r="H168" s="17">
        <v>0</v>
      </c>
      <c r="I168" s="17">
        <v>0</v>
      </c>
      <c r="J168" s="17">
        <v>0</v>
      </c>
      <c r="K168" s="17">
        <f t="shared" si="41"/>
        <v>0</v>
      </c>
      <c r="L168" s="17">
        <f t="shared" si="42"/>
        <v>0</v>
      </c>
      <c r="M168" s="17">
        <f t="shared" si="43"/>
        <v>0</v>
      </c>
      <c r="N168" s="87">
        <f t="shared" si="44"/>
        <v>0</v>
      </c>
    </row>
    <row r="169" spans="1:14" ht="14.1" customHeight="1">
      <c r="A169" s="86">
        <v>13</v>
      </c>
      <c r="B169" s="5" t="s">
        <v>15</v>
      </c>
      <c r="C169" s="30">
        <v>12.634</v>
      </c>
      <c r="D169" s="16">
        <f t="shared" si="40"/>
        <v>14.546000000000001</v>
      </c>
      <c r="E169" s="17">
        <v>16.14</v>
      </c>
      <c r="F169" s="17">
        <v>15.13</v>
      </c>
      <c r="G169" s="97">
        <v>15.38</v>
      </c>
      <c r="H169" s="17">
        <v>15.45</v>
      </c>
      <c r="I169" s="17">
        <v>13.6</v>
      </c>
      <c r="J169" s="17">
        <v>13.17</v>
      </c>
      <c r="K169" s="17">
        <f t="shared" si="41"/>
        <v>1.5939999999999994</v>
      </c>
      <c r="L169" s="17">
        <f t="shared" si="42"/>
        <v>1.0099999999999998</v>
      </c>
      <c r="M169" s="17">
        <f t="shared" si="43"/>
        <v>0.75999999999999979</v>
      </c>
      <c r="N169" s="87">
        <f t="shared" si="44"/>
        <v>0.69000000000000128</v>
      </c>
    </row>
    <row r="170" spans="1:14" ht="14.1" customHeight="1">
      <c r="A170" s="86">
        <v>14</v>
      </c>
      <c r="B170" s="5" t="s">
        <v>16</v>
      </c>
      <c r="C170" s="30">
        <v>7.4321999999999999</v>
      </c>
      <c r="D170" s="16">
        <f t="shared" si="40"/>
        <v>8.6744820000000011</v>
      </c>
      <c r="E170" s="17">
        <v>8.7798300000000005</v>
      </c>
      <c r="F170" s="17">
        <v>8.7053999999999991</v>
      </c>
      <c r="G170" s="97">
        <v>8.81</v>
      </c>
      <c r="H170" s="17">
        <v>8.5717700000000008</v>
      </c>
      <c r="I170" s="17">
        <v>8.16568</v>
      </c>
      <c r="J170" s="17">
        <v>9.1195599999999999</v>
      </c>
      <c r="K170" s="17">
        <f t="shared" si="41"/>
        <v>0.10534799999999933</v>
      </c>
      <c r="L170" s="17">
        <f t="shared" si="42"/>
        <v>7.4430000000001328E-2</v>
      </c>
      <c r="M170" s="17">
        <f t="shared" si="43"/>
        <v>-3.017000000000003E-2</v>
      </c>
      <c r="N170" s="87">
        <f t="shared" si="44"/>
        <v>0.20805999999999969</v>
      </c>
    </row>
    <row r="171" spans="1:14" ht="14.1" customHeight="1">
      <c r="A171" s="86">
        <v>15</v>
      </c>
      <c r="B171" s="5" t="s">
        <v>75</v>
      </c>
      <c r="C171" s="30">
        <v>0.55610000000000004</v>
      </c>
      <c r="D171" s="16">
        <f t="shared" si="40"/>
        <v>2.3062648000000001</v>
      </c>
      <c r="E171" s="17">
        <v>2.5375800000000002</v>
      </c>
      <c r="F171" s="17">
        <v>2.444744</v>
      </c>
      <c r="G171" s="97">
        <v>2.31</v>
      </c>
      <c r="H171" s="17">
        <v>2.26661</v>
      </c>
      <c r="I171" s="17">
        <v>2.2389399999999999</v>
      </c>
      <c r="J171" s="17">
        <v>2.2710300000000001</v>
      </c>
      <c r="K171" s="17">
        <f t="shared" si="41"/>
        <v>0.23131520000000005</v>
      </c>
      <c r="L171" s="17">
        <f t="shared" si="42"/>
        <v>9.2836000000000141E-2</v>
      </c>
      <c r="M171" s="17">
        <f t="shared" si="43"/>
        <v>0.22758000000000012</v>
      </c>
      <c r="N171" s="87">
        <f t="shared" si="44"/>
        <v>0.27097000000000016</v>
      </c>
    </row>
    <row r="172" spans="1:14" ht="14.1" customHeight="1">
      <c r="A172" s="86">
        <v>16</v>
      </c>
      <c r="B172" s="5" t="s">
        <v>17</v>
      </c>
      <c r="C172" s="30">
        <v>1.1372</v>
      </c>
      <c r="D172" s="16">
        <f>(F172+G172+H172+I172+J172)/5</f>
        <v>1.2040000000000002</v>
      </c>
      <c r="E172" s="17">
        <v>1.1299999999999999</v>
      </c>
      <c r="F172" s="17">
        <v>1.1100000000000001</v>
      </c>
      <c r="G172" s="97">
        <v>1.08</v>
      </c>
      <c r="H172" s="17">
        <v>1.6</v>
      </c>
      <c r="I172" s="17">
        <v>1.0900000000000001</v>
      </c>
      <c r="J172" s="17">
        <v>1.1399999999999999</v>
      </c>
      <c r="K172" s="17">
        <f t="shared" si="41"/>
        <v>-7.4000000000000288E-2</v>
      </c>
      <c r="L172" s="17">
        <f t="shared" si="42"/>
        <v>1.9999999999999796E-2</v>
      </c>
      <c r="M172" s="17">
        <f t="shared" si="43"/>
        <v>4.9999999999999822E-2</v>
      </c>
      <c r="N172" s="87">
        <f t="shared" si="44"/>
        <v>-0.4700000000000002</v>
      </c>
    </row>
    <row r="173" spans="1:14" ht="14.1" customHeight="1">
      <c r="A173" s="93">
        <v>17</v>
      </c>
      <c r="B173" s="41" t="s">
        <v>18</v>
      </c>
      <c r="C173" s="30">
        <v>8.7223000000000006</v>
      </c>
      <c r="D173" s="16">
        <f>(F173+G173+H173+I173+J173)/5</f>
        <v>8.7691800000000022</v>
      </c>
      <c r="E173" s="16">
        <v>9.3973999999999993</v>
      </c>
      <c r="F173" s="16">
        <v>8.3869000000000007</v>
      </c>
      <c r="G173" s="96">
        <v>9.3420000000000005</v>
      </c>
      <c r="H173" s="16">
        <v>8.8439999999999994</v>
      </c>
      <c r="I173" s="16">
        <v>8.7129999999999992</v>
      </c>
      <c r="J173" s="16">
        <v>8.56</v>
      </c>
      <c r="K173" s="17">
        <f t="shared" si="41"/>
        <v>0.62821999999999711</v>
      </c>
      <c r="L173" s="17">
        <f t="shared" si="42"/>
        <v>1.0104999999999986</v>
      </c>
      <c r="M173" s="17">
        <f t="shared" si="43"/>
        <v>5.5399999999998784E-2</v>
      </c>
      <c r="N173" s="87">
        <f t="shared" si="44"/>
        <v>0.55339999999999989</v>
      </c>
    </row>
    <row r="174" spans="1:14" ht="14.1" customHeight="1">
      <c r="A174" s="86">
        <v>18</v>
      </c>
      <c r="B174" s="5" t="s">
        <v>19</v>
      </c>
      <c r="C174" s="30">
        <v>1.7493000000000001</v>
      </c>
      <c r="D174" s="16">
        <f>(F174+G174+H174+I174+J174)/5</f>
        <v>0.63519999999999999</v>
      </c>
      <c r="E174" s="17">
        <v>1.5049999999999999</v>
      </c>
      <c r="F174" s="17">
        <v>1.34</v>
      </c>
      <c r="G174" s="97">
        <v>0.91300000000000003</v>
      </c>
      <c r="H174" s="17">
        <v>0.36399999999999999</v>
      </c>
      <c r="I174" s="17">
        <v>0.32400000000000001</v>
      </c>
      <c r="J174" s="17">
        <v>0.23499999999999999</v>
      </c>
      <c r="K174" s="17">
        <f t="shared" ref="K174:K180" si="45">E174-D174</f>
        <v>0.86979999999999991</v>
      </c>
      <c r="L174" s="17">
        <f t="shared" ref="L174:L180" si="46">E174-F174</f>
        <v>0.16499999999999981</v>
      </c>
      <c r="M174" s="17">
        <f t="shared" ref="M174:M180" si="47">E174-G174</f>
        <v>0.59199999999999986</v>
      </c>
      <c r="N174" s="87">
        <f t="shared" ref="N174:N180" si="48">E174-H174</f>
        <v>1.141</v>
      </c>
    </row>
    <row r="175" spans="1:14" ht="14.1" customHeight="1">
      <c r="A175" s="86">
        <v>19</v>
      </c>
      <c r="B175" s="5" t="s">
        <v>36</v>
      </c>
      <c r="C175" s="30">
        <v>4.74</v>
      </c>
      <c r="D175" s="16">
        <f t="shared" si="40"/>
        <v>3.3161</v>
      </c>
      <c r="E175" s="17">
        <v>3.32</v>
      </c>
      <c r="F175" s="17">
        <v>2.89249</v>
      </c>
      <c r="G175" s="97">
        <v>0.88900000000000001</v>
      </c>
      <c r="H175" s="17">
        <v>3.6987899999999998</v>
      </c>
      <c r="I175" s="17">
        <v>4.6064699999999998</v>
      </c>
      <c r="J175" s="17">
        <v>4.4937500000000004</v>
      </c>
      <c r="K175" s="17">
        <f>E175-D175</f>
        <v>3.8999999999997925E-3</v>
      </c>
      <c r="L175" s="17">
        <f>E175-F175</f>
        <v>0.42750999999999983</v>
      </c>
      <c r="M175" s="17">
        <f>E175-G175</f>
        <v>2.431</v>
      </c>
      <c r="N175" s="87">
        <f>E175-H175</f>
        <v>-0.37878999999999996</v>
      </c>
    </row>
    <row r="176" spans="1:14" ht="14.1" customHeight="1">
      <c r="A176" s="86">
        <v>20</v>
      </c>
      <c r="B176" s="5" t="s">
        <v>20</v>
      </c>
      <c r="C176" s="30">
        <v>6.67</v>
      </c>
      <c r="D176" s="16">
        <f t="shared" si="40"/>
        <v>7.4179900000000005</v>
      </c>
      <c r="E176" s="17">
        <v>7.5246899999999997</v>
      </c>
      <c r="F176" s="17">
        <v>7.6847300000000001</v>
      </c>
      <c r="G176" s="97">
        <v>7.41</v>
      </c>
      <c r="H176" s="17">
        <v>7.3788799999999997</v>
      </c>
      <c r="I176" s="17">
        <v>7.3553499999999996</v>
      </c>
      <c r="J176" s="17">
        <v>7.2609899999999996</v>
      </c>
      <c r="K176" s="17">
        <f>E176-D176</f>
        <v>0.10669999999999913</v>
      </c>
      <c r="L176" s="17">
        <f>E176-F176</f>
        <v>-0.1600400000000004</v>
      </c>
      <c r="M176" s="17">
        <f>E176-G176</f>
        <v>0.11468999999999951</v>
      </c>
      <c r="N176" s="87">
        <f>E176-H176</f>
        <v>0.14581</v>
      </c>
    </row>
    <row r="177" spans="1:15" ht="14.1" customHeight="1">
      <c r="A177" s="86">
        <v>21</v>
      </c>
      <c r="B177" s="5" t="s">
        <v>21</v>
      </c>
      <c r="C177" s="30">
        <v>0.21840000000000001</v>
      </c>
      <c r="D177" s="16">
        <f t="shared" si="40"/>
        <v>0.24199999999999999</v>
      </c>
      <c r="E177" s="17">
        <v>0.22</v>
      </c>
      <c r="F177" s="17">
        <v>0.21</v>
      </c>
      <c r="G177" s="97">
        <v>0.25</v>
      </c>
      <c r="H177" s="17">
        <v>0.25</v>
      </c>
      <c r="I177" s="17">
        <v>0.25</v>
      </c>
      <c r="J177" s="17">
        <v>0.25</v>
      </c>
      <c r="K177" s="17">
        <f t="shared" si="45"/>
        <v>-2.1999999999999992E-2</v>
      </c>
      <c r="L177" s="17">
        <f t="shared" si="46"/>
        <v>1.0000000000000009E-2</v>
      </c>
      <c r="M177" s="17">
        <f t="shared" si="47"/>
        <v>-0.03</v>
      </c>
      <c r="N177" s="87">
        <f t="shared" si="48"/>
        <v>-0.03</v>
      </c>
    </row>
    <row r="178" spans="1:15" ht="14.1" customHeight="1">
      <c r="A178" s="86">
        <v>22</v>
      </c>
      <c r="B178" s="5" t="s">
        <v>22</v>
      </c>
      <c r="C178" s="30">
        <v>0.50390000000000001</v>
      </c>
      <c r="D178" s="16">
        <f t="shared" si="40"/>
        <v>0.48599999999999993</v>
      </c>
      <c r="E178" s="17">
        <v>0.50449999999999995</v>
      </c>
      <c r="F178" s="17">
        <v>0.5</v>
      </c>
      <c r="G178" s="97">
        <v>0.48</v>
      </c>
      <c r="H178" s="17">
        <v>0.4</v>
      </c>
      <c r="I178" s="17">
        <v>0.52</v>
      </c>
      <c r="J178" s="17">
        <v>0.53</v>
      </c>
      <c r="K178" s="17">
        <f t="shared" si="45"/>
        <v>1.8500000000000016E-2</v>
      </c>
      <c r="L178" s="17">
        <f t="shared" si="46"/>
        <v>4.4999999999999485E-3</v>
      </c>
      <c r="M178" s="17">
        <f t="shared" si="47"/>
        <v>2.4499999999999966E-2</v>
      </c>
      <c r="N178" s="87">
        <f t="shared" si="48"/>
        <v>0.10449999999999993</v>
      </c>
    </row>
    <row r="179" spans="1:15" ht="14.1" customHeight="1">
      <c r="A179" s="86">
        <v>23</v>
      </c>
      <c r="B179" s="11" t="s">
        <v>2</v>
      </c>
      <c r="C179" s="30">
        <v>1.3832</v>
      </c>
      <c r="D179" s="16">
        <f t="shared" si="40"/>
        <v>1.227678</v>
      </c>
      <c r="E179" s="17">
        <v>1.43</v>
      </c>
      <c r="F179" s="17">
        <v>1.4159999999999999</v>
      </c>
      <c r="G179" s="97">
        <v>1.37</v>
      </c>
      <c r="H179" s="17">
        <v>1.4273</v>
      </c>
      <c r="I179" s="17">
        <v>1.1036600000000001</v>
      </c>
      <c r="J179" s="17">
        <v>0.82142999999999999</v>
      </c>
      <c r="K179" s="17">
        <f t="shared" si="45"/>
        <v>0.20232199999999989</v>
      </c>
      <c r="L179" s="17">
        <f t="shared" si="46"/>
        <v>1.4000000000000012E-2</v>
      </c>
      <c r="M179" s="17">
        <f t="shared" si="47"/>
        <v>5.9999999999999831E-2</v>
      </c>
      <c r="N179" s="87">
        <f t="shared" si="48"/>
        <v>2.6999999999999247E-3</v>
      </c>
    </row>
    <row r="180" spans="1:15" ht="14.1" customHeight="1" thickBot="1">
      <c r="A180" s="88" t="s">
        <v>24</v>
      </c>
      <c r="B180" s="89"/>
      <c r="C180" s="90">
        <f>SUM(C157:C179)</f>
        <v>74.677300000000017</v>
      </c>
      <c r="D180" s="90">
        <f>SUM(D157:D179)</f>
        <v>79.665320800000018</v>
      </c>
      <c r="E180" s="90">
        <f t="shared" ref="E180:J180" si="49">SUM(E157:E179)</f>
        <v>84.231559999999988</v>
      </c>
      <c r="F180" s="90">
        <f t="shared" si="49"/>
        <v>82.171973999999992</v>
      </c>
      <c r="G180" s="90">
        <f t="shared" si="49"/>
        <v>80.237000000000009</v>
      </c>
      <c r="H180" s="90">
        <f t="shared" si="49"/>
        <v>80.05577000000001</v>
      </c>
      <c r="I180" s="90">
        <f t="shared" si="49"/>
        <v>77.726389999999995</v>
      </c>
      <c r="J180" s="90">
        <f t="shared" si="49"/>
        <v>78.135470000000012</v>
      </c>
      <c r="K180" s="91">
        <f t="shared" si="45"/>
        <v>4.5662391999999699</v>
      </c>
      <c r="L180" s="91">
        <f t="shared" si="46"/>
        <v>2.0595859999999959</v>
      </c>
      <c r="M180" s="91">
        <f t="shared" si="47"/>
        <v>3.9945599999999786</v>
      </c>
      <c r="N180" s="92">
        <f t="shared" si="48"/>
        <v>4.1757899999999779</v>
      </c>
    </row>
    <row r="182" spans="1:15" ht="15">
      <c r="A182" s="57" t="s">
        <v>81</v>
      </c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</row>
    <row r="183" spans="1:15" ht="13.5" thickBot="1">
      <c r="A183" s="1" t="s">
        <v>80</v>
      </c>
      <c r="L183" s="98" t="s">
        <v>0</v>
      </c>
      <c r="M183" s="98"/>
      <c r="N183" s="98"/>
    </row>
    <row r="184" spans="1:15" ht="12.75" customHeight="1">
      <c r="A184" s="77" t="s">
        <v>3</v>
      </c>
      <c r="B184" s="78" t="s">
        <v>1</v>
      </c>
      <c r="C184" s="80" t="s">
        <v>4</v>
      </c>
      <c r="D184" s="80" t="s">
        <v>26</v>
      </c>
      <c r="E184" s="78" t="s">
        <v>23</v>
      </c>
      <c r="F184" s="78"/>
      <c r="G184" s="78"/>
      <c r="H184" s="78"/>
      <c r="I184" s="78"/>
      <c r="J184" s="78"/>
      <c r="K184" s="78" t="s">
        <v>37</v>
      </c>
      <c r="L184" s="78"/>
      <c r="M184" s="78"/>
      <c r="N184" s="81"/>
    </row>
    <row r="185" spans="1:15" ht="45">
      <c r="A185" s="82"/>
      <c r="B185" s="58"/>
      <c r="C185" s="62"/>
      <c r="D185" s="62"/>
      <c r="E185" s="56" t="s">
        <v>77</v>
      </c>
      <c r="F185" s="56">
        <v>2021</v>
      </c>
      <c r="G185" s="56">
        <v>2020</v>
      </c>
      <c r="H185" s="56">
        <v>2019</v>
      </c>
      <c r="I185" s="56">
        <v>2018</v>
      </c>
      <c r="J185" s="56">
        <v>2017</v>
      </c>
      <c r="K185" s="56" t="s">
        <v>29</v>
      </c>
      <c r="L185" s="56">
        <v>2021</v>
      </c>
      <c r="M185" s="56">
        <v>2020</v>
      </c>
      <c r="N185" s="83">
        <v>2019</v>
      </c>
    </row>
    <row r="186" spans="1:15" ht="15">
      <c r="A186" s="84">
        <v>1</v>
      </c>
      <c r="B186" s="55">
        <v>2</v>
      </c>
      <c r="C186" s="55">
        <v>3</v>
      </c>
      <c r="D186" s="55">
        <v>4</v>
      </c>
      <c r="E186" s="55">
        <v>5</v>
      </c>
      <c r="F186" s="55">
        <v>6</v>
      </c>
      <c r="G186" s="55">
        <v>7</v>
      </c>
      <c r="H186" s="55">
        <v>8</v>
      </c>
      <c r="I186" s="55">
        <v>9</v>
      </c>
      <c r="J186" s="55">
        <v>10</v>
      </c>
      <c r="K186" s="8">
        <v>11</v>
      </c>
      <c r="L186" s="55">
        <v>12</v>
      </c>
      <c r="M186" s="55">
        <v>13</v>
      </c>
      <c r="N186" s="85">
        <v>14</v>
      </c>
    </row>
    <row r="187" spans="1:15" ht="14.1" customHeight="1">
      <c r="A187" s="86">
        <v>1</v>
      </c>
      <c r="B187" s="5" t="s">
        <v>27</v>
      </c>
      <c r="C187" s="23">
        <f>C127+C157</f>
        <v>2.1659999999999999</v>
      </c>
      <c r="D187" s="23">
        <f>D127+D157</f>
        <v>1.583334</v>
      </c>
      <c r="E187" s="23">
        <f>E127+E157</f>
        <v>1.7410399999999999</v>
      </c>
      <c r="F187" s="23">
        <f>F127+F157</f>
        <v>1.6996700000000002</v>
      </c>
      <c r="G187" s="23">
        <f>G127+G157</f>
        <v>1.5670000000000002</v>
      </c>
      <c r="H187" s="23">
        <f>H127+H157</f>
        <v>1.45</v>
      </c>
      <c r="I187" s="23">
        <f>I127+I157</f>
        <v>1.5299999999999998</v>
      </c>
      <c r="J187" s="23">
        <f>J127+J157</f>
        <v>1.67</v>
      </c>
      <c r="K187" s="17">
        <f t="shared" ref="K187:K209" si="50">E187-D187</f>
        <v>0.1577059999999999</v>
      </c>
      <c r="L187" s="17">
        <f t="shared" ref="L187:L209" si="51">E187-F187</f>
        <v>4.1369999999999685E-2</v>
      </c>
      <c r="M187" s="17">
        <f t="shared" ref="M187:M209" si="52">E187-G187</f>
        <v>0.17403999999999975</v>
      </c>
      <c r="N187" s="87">
        <f t="shared" ref="N187:N209" si="53">E187-H187</f>
        <v>0.29103999999999997</v>
      </c>
    </row>
    <row r="188" spans="1:15" ht="14.1" customHeight="1">
      <c r="A188" s="86">
        <v>2</v>
      </c>
      <c r="B188" s="5" t="s">
        <v>28</v>
      </c>
      <c r="C188" s="23">
        <f>C128+C158</f>
        <v>0.65390000000000004</v>
      </c>
      <c r="D188" s="23">
        <f>D128+D158</f>
        <v>0.64100000000000001</v>
      </c>
      <c r="E188" s="23">
        <f>E128+E158</f>
        <v>0.70100000000000007</v>
      </c>
      <c r="F188" s="23">
        <f>F128+F158</f>
        <v>0.63200000000000001</v>
      </c>
      <c r="G188" s="23">
        <f>G128+G158</f>
        <v>0.63300000000000001</v>
      </c>
      <c r="H188" s="23">
        <f>H128+H158</f>
        <v>0.59000000000000008</v>
      </c>
      <c r="I188" s="23">
        <f>I128+I158</f>
        <v>0.66999999999999993</v>
      </c>
      <c r="J188" s="23">
        <f>J128+J158</f>
        <v>0.67999999999999994</v>
      </c>
      <c r="K188" s="17">
        <f>E188-D188</f>
        <v>6.0000000000000053E-2</v>
      </c>
      <c r="L188" s="17">
        <f t="shared" si="51"/>
        <v>6.9000000000000061E-2</v>
      </c>
      <c r="M188" s="17">
        <f t="shared" si="52"/>
        <v>6.800000000000006E-2</v>
      </c>
      <c r="N188" s="87">
        <f t="shared" si="53"/>
        <v>0.11099999999999999</v>
      </c>
    </row>
    <row r="189" spans="1:15" ht="14.1" customHeight="1">
      <c r="A189" s="86">
        <v>3</v>
      </c>
      <c r="B189" s="5" t="s">
        <v>6</v>
      </c>
      <c r="C189" s="23">
        <f>C129+C159</f>
        <v>0.37429999999999997</v>
      </c>
      <c r="D189" s="23">
        <f>D129+D159</f>
        <v>0.2596</v>
      </c>
      <c r="E189" s="23">
        <f>E129+E159</f>
        <v>0.32700000000000001</v>
      </c>
      <c r="F189" s="23">
        <f>F129+F159</f>
        <v>0.32800000000000001</v>
      </c>
      <c r="G189" s="23">
        <f>G129+G159</f>
        <v>0.24</v>
      </c>
      <c r="H189" s="23">
        <f>H129+H159</f>
        <v>0.21</v>
      </c>
      <c r="I189" s="23">
        <f>I129+I159</f>
        <v>0.28999999999999998</v>
      </c>
      <c r="J189" s="23">
        <f>J129+J159</f>
        <v>0.23</v>
      </c>
      <c r="K189" s="17">
        <f t="shared" si="50"/>
        <v>6.7400000000000015E-2</v>
      </c>
      <c r="L189" s="17">
        <f t="shared" si="51"/>
        <v>-1.0000000000000009E-3</v>
      </c>
      <c r="M189" s="17">
        <f t="shared" si="52"/>
        <v>8.7000000000000022E-2</v>
      </c>
      <c r="N189" s="87">
        <f t="shared" si="53"/>
        <v>0.11700000000000002</v>
      </c>
    </row>
    <row r="190" spans="1:15" ht="14.1" customHeight="1">
      <c r="A190" s="86">
        <v>4</v>
      </c>
      <c r="B190" s="5" t="s">
        <v>7</v>
      </c>
      <c r="C190" s="23">
        <f>C130+C160</f>
        <v>2.4693999999999998</v>
      </c>
      <c r="D190" s="23">
        <f>D130+D160</f>
        <v>3.97</v>
      </c>
      <c r="E190" s="23">
        <f>E130+E160</f>
        <v>3.32</v>
      </c>
      <c r="F190" s="23">
        <f>F130+F160</f>
        <v>3.83</v>
      </c>
      <c r="G190" s="23">
        <f>G130+G160</f>
        <v>3.99</v>
      </c>
      <c r="H190" s="23">
        <f>H130+H160</f>
        <v>3.97</v>
      </c>
      <c r="I190" s="23">
        <f>I130+I160</f>
        <v>3.96</v>
      </c>
      <c r="J190" s="23">
        <f>J130+J160</f>
        <v>4.0999999999999996</v>
      </c>
      <c r="K190" s="17">
        <f t="shared" si="50"/>
        <v>-0.65000000000000036</v>
      </c>
      <c r="L190" s="17">
        <f t="shared" si="51"/>
        <v>-0.51000000000000023</v>
      </c>
      <c r="M190" s="17">
        <f t="shared" si="52"/>
        <v>-0.67000000000000037</v>
      </c>
      <c r="N190" s="87">
        <f t="shared" si="53"/>
        <v>-0.65000000000000036</v>
      </c>
    </row>
    <row r="191" spans="1:15" ht="14.1" customHeight="1">
      <c r="A191" s="86">
        <v>5</v>
      </c>
      <c r="B191" s="5" t="s">
        <v>8</v>
      </c>
      <c r="C191" s="23">
        <f>C131+C161</f>
        <v>2.1775000000000002</v>
      </c>
      <c r="D191" s="23">
        <f>D131+D161</f>
        <v>2.7311199999999998</v>
      </c>
      <c r="E191" s="23">
        <f>E131+E161</f>
        <v>3.4800000000000004</v>
      </c>
      <c r="F191" s="23">
        <f>F131+F161</f>
        <v>2.8899999999999997</v>
      </c>
      <c r="G191" s="23">
        <f>G131+G161</f>
        <v>2.78</v>
      </c>
      <c r="H191" s="23">
        <f>H131+H161</f>
        <v>2.5842000000000001</v>
      </c>
      <c r="I191" s="23">
        <f>I131+I161</f>
        <v>2.4238</v>
      </c>
      <c r="J191" s="23">
        <f>J131+J161</f>
        <v>2.9775999999999998</v>
      </c>
      <c r="K191" s="17">
        <f t="shared" si="50"/>
        <v>0.74888000000000066</v>
      </c>
      <c r="L191" s="17">
        <f t="shared" si="51"/>
        <v>0.59000000000000075</v>
      </c>
      <c r="M191" s="17">
        <f t="shared" si="52"/>
        <v>0.70000000000000062</v>
      </c>
      <c r="N191" s="87">
        <f t="shared" si="53"/>
        <v>0.89580000000000037</v>
      </c>
    </row>
    <row r="192" spans="1:15" ht="14.1" customHeight="1">
      <c r="A192" s="86">
        <v>6</v>
      </c>
      <c r="B192" s="5" t="s">
        <v>9</v>
      </c>
      <c r="C192" s="23">
        <f>C132+C162</f>
        <v>7.9916999999999998</v>
      </c>
      <c r="D192" s="23">
        <f>D132+D162</f>
        <v>5.146204</v>
      </c>
      <c r="E192" s="23">
        <f>E132+E162</f>
        <v>5.0246499999999994</v>
      </c>
      <c r="F192" s="23">
        <f>F132+F162</f>
        <v>4.9578299999999995</v>
      </c>
      <c r="G192" s="23">
        <f>G132+G162</f>
        <v>5.0882199999999997</v>
      </c>
      <c r="H192" s="23">
        <f>H132+H162</f>
        <v>5.17347</v>
      </c>
      <c r="I192" s="23">
        <f>I132+I162</f>
        <v>5.1475</v>
      </c>
      <c r="J192" s="23">
        <f>J132+J162</f>
        <v>5.3639999999999999</v>
      </c>
      <c r="K192" s="17">
        <f t="shared" si="50"/>
        <v>-0.12155400000000061</v>
      </c>
      <c r="L192" s="17">
        <f t="shared" si="51"/>
        <v>6.6819999999999879E-2</v>
      </c>
      <c r="M192" s="17">
        <f t="shared" si="52"/>
        <v>-6.3570000000000348E-2</v>
      </c>
      <c r="N192" s="87">
        <f t="shared" si="53"/>
        <v>-0.14882000000000062</v>
      </c>
    </row>
    <row r="193" spans="1:14" ht="14.1" customHeight="1">
      <c r="A193" s="86">
        <v>7</v>
      </c>
      <c r="B193" s="5" t="s">
        <v>10</v>
      </c>
      <c r="C193" s="23">
        <f>C133+C163</f>
        <v>4.9552000000000005</v>
      </c>
      <c r="D193" s="23">
        <f>D133+D163</f>
        <v>5.7200000000000006</v>
      </c>
      <c r="E193" s="23">
        <f>E133+E163</f>
        <v>4.83</v>
      </c>
      <c r="F193" s="23">
        <f>F133+F163</f>
        <v>4.2299999999999995</v>
      </c>
      <c r="G193" s="23">
        <f>G133+G163</f>
        <v>6.07</v>
      </c>
      <c r="H193" s="23">
        <f>H133+H163</f>
        <v>6.28</v>
      </c>
      <c r="I193" s="23">
        <f>I133+I163</f>
        <v>6.3599999999999994</v>
      </c>
      <c r="J193" s="23">
        <f>J133+J163</f>
        <v>5.6599999999999993</v>
      </c>
      <c r="K193" s="17">
        <f t="shared" si="50"/>
        <v>-0.89000000000000057</v>
      </c>
      <c r="L193" s="17">
        <f t="shared" si="51"/>
        <v>0.60000000000000053</v>
      </c>
      <c r="M193" s="17">
        <f t="shared" si="52"/>
        <v>-1.2400000000000002</v>
      </c>
      <c r="N193" s="87">
        <f t="shared" si="53"/>
        <v>-1.4500000000000002</v>
      </c>
    </row>
    <row r="194" spans="1:14" ht="14.1" customHeight="1">
      <c r="A194" s="86">
        <v>8</v>
      </c>
      <c r="B194" s="5" t="s">
        <v>11</v>
      </c>
      <c r="C194" s="23">
        <f>C134+C164</f>
        <v>2.9533</v>
      </c>
      <c r="D194" s="23">
        <f>D134+D164</f>
        <v>2.88794</v>
      </c>
      <c r="E194" s="23">
        <f>E134+E164</f>
        <v>2.79</v>
      </c>
      <c r="F194" s="23">
        <f>F134+F164</f>
        <v>2.65</v>
      </c>
      <c r="G194" s="23">
        <f>G134+G164</f>
        <v>2.8294999999999999</v>
      </c>
      <c r="H194" s="23">
        <f>H134+H164</f>
        <v>2.9449999999999998</v>
      </c>
      <c r="I194" s="23">
        <f>I134+I164</f>
        <v>3</v>
      </c>
      <c r="J194" s="23">
        <f>J134+J164</f>
        <v>3.0152000000000001</v>
      </c>
      <c r="K194" s="17">
        <f t="shared" si="50"/>
        <v>-9.7939999999999916E-2</v>
      </c>
      <c r="L194" s="17">
        <f t="shared" si="51"/>
        <v>0.14000000000000012</v>
      </c>
      <c r="M194" s="17">
        <f t="shared" si="52"/>
        <v>-3.9499999999999869E-2</v>
      </c>
      <c r="N194" s="87">
        <f t="shared" si="53"/>
        <v>-0.1549999999999998</v>
      </c>
    </row>
    <row r="195" spans="1:14" ht="14.1" customHeight="1">
      <c r="A195" s="86">
        <v>9</v>
      </c>
      <c r="B195" s="5" t="s">
        <v>12</v>
      </c>
      <c r="C195" s="23">
        <f>C135+C165</f>
        <v>3.0693999999999999</v>
      </c>
      <c r="D195" s="23">
        <f>D135+D165</f>
        <v>2.0798019999999999</v>
      </c>
      <c r="E195" s="23">
        <f>E135+E165</f>
        <v>2.0518350000000001</v>
      </c>
      <c r="F195" s="23">
        <f>F135+F165</f>
        <v>2.1310000000000002</v>
      </c>
      <c r="G195" s="23">
        <f>G135+G165</f>
        <v>2.1493000000000002</v>
      </c>
      <c r="H195" s="23">
        <f>H135+H165</f>
        <v>2.0264700000000002</v>
      </c>
      <c r="I195" s="23">
        <f>I135+I165</f>
        <v>2.0482400000000003</v>
      </c>
      <c r="J195" s="23">
        <f>J135+J165</f>
        <v>2.044</v>
      </c>
      <c r="K195" s="17">
        <f t="shared" si="50"/>
        <v>-2.7966999999999853E-2</v>
      </c>
      <c r="L195" s="17">
        <f>E195-F195</f>
        <v>-7.9165000000000152E-2</v>
      </c>
      <c r="M195" s="17">
        <f t="shared" si="52"/>
        <v>-9.7465000000000135E-2</v>
      </c>
      <c r="N195" s="87">
        <f t="shared" si="53"/>
        <v>2.536499999999986E-2</v>
      </c>
    </row>
    <row r="196" spans="1:14" ht="14.1" customHeight="1">
      <c r="A196" s="86">
        <v>10</v>
      </c>
      <c r="B196" s="5" t="s">
        <v>13</v>
      </c>
      <c r="C196" s="23">
        <f>C136+C166</f>
        <v>2.9151000000000002</v>
      </c>
      <c r="D196" s="23">
        <f>D136+D166</f>
        <v>2.7506180000000002</v>
      </c>
      <c r="E196" s="23">
        <f>E136+E166</f>
        <v>2.2366600000000001</v>
      </c>
      <c r="F196" s="23">
        <f>F136+F166</f>
        <v>2.9210599999999998</v>
      </c>
      <c r="G196" s="23">
        <f>G136+G166</f>
        <v>2.9901800000000001</v>
      </c>
      <c r="H196" s="23">
        <f>H136+H166</f>
        <v>2.48</v>
      </c>
      <c r="I196" s="23">
        <f>I136+I166</f>
        <v>2.52074</v>
      </c>
      <c r="J196" s="23">
        <f>J136+J166</f>
        <v>2.84111</v>
      </c>
      <c r="K196" s="17">
        <f t="shared" si="50"/>
        <v>-0.51395800000000014</v>
      </c>
      <c r="L196" s="17">
        <f t="shared" si="51"/>
        <v>-0.68439999999999968</v>
      </c>
      <c r="M196" s="17">
        <f t="shared" si="52"/>
        <v>-0.75351999999999997</v>
      </c>
      <c r="N196" s="87">
        <f t="shared" si="53"/>
        <v>-0.24333999999999989</v>
      </c>
    </row>
    <row r="197" spans="1:14" ht="14.1" customHeight="1">
      <c r="A197" s="86">
        <v>11</v>
      </c>
      <c r="B197" s="5" t="s">
        <v>14</v>
      </c>
      <c r="C197" s="23">
        <f>C137+C167</f>
        <v>22.288899999999998</v>
      </c>
      <c r="D197" s="23">
        <f>D137+D167</f>
        <v>21.103702000000002</v>
      </c>
      <c r="E197" s="23">
        <f>E137+E167</f>
        <v>22.975200000000001</v>
      </c>
      <c r="F197" s="23">
        <f>F137+F167</f>
        <v>23.21</v>
      </c>
      <c r="G197" s="23">
        <f>G137+G167</f>
        <v>22.770000000000003</v>
      </c>
      <c r="H197" s="23">
        <f>H137+H167</f>
        <v>20.168509999999998</v>
      </c>
      <c r="I197" s="23">
        <f>I137+I167</f>
        <v>18.28</v>
      </c>
      <c r="J197" s="23">
        <f>J137+J167</f>
        <v>21.09</v>
      </c>
      <c r="K197" s="17">
        <f t="shared" si="50"/>
        <v>1.871497999999999</v>
      </c>
      <c r="L197" s="17">
        <f>E197-F197</f>
        <v>-0.2347999999999999</v>
      </c>
      <c r="M197" s="17">
        <f t="shared" si="52"/>
        <v>0.20519999999999783</v>
      </c>
      <c r="N197" s="87">
        <f t="shared" si="53"/>
        <v>2.8066900000000032</v>
      </c>
    </row>
    <row r="198" spans="1:14" ht="14.1" customHeight="1">
      <c r="A198" s="86">
        <v>12</v>
      </c>
      <c r="B198" s="5" t="s">
        <v>25</v>
      </c>
      <c r="C198" s="23">
        <f>C138+C168</f>
        <v>3.1999999999999997E-3</v>
      </c>
      <c r="D198" s="23">
        <f>D138+D168</f>
        <v>0</v>
      </c>
      <c r="E198" s="23">
        <f>E138+E168</f>
        <v>0</v>
      </c>
      <c r="F198" s="23">
        <f>F138+F168</f>
        <v>0</v>
      </c>
      <c r="G198" s="23">
        <f>G138+G168</f>
        <v>0</v>
      </c>
      <c r="H198" s="23">
        <f>H138+H168</f>
        <v>0</v>
      </c>
      <c r="I198" s="23">
        <f>I138+I168</f>
        <v>0</v>
      </c>
      <c r="J198" s="23">
        <f>J138+J168</f>
        <v>0</v>
      </c>
      <c r="K198" s="17">
        <f t="shared" si="50"/>
        <v>0</v>
      </c>
      <c r="L198" s="17">
        <f t="shared" si="51"/>
        <v>0</v>
      </c>
      <c r="M198" s="17">
        <f t="shared" si="52"/>
        <v>0</v>
      </c>
      <c r="N198" s="87">
        <f t="shared" si="53"/>
        <v>0</v>
      </c>
    </row>
    <row r="199" spans="1:14" ht="14.1" customHeight="1">
      <c r="A199" s="86">
        <v>13</v>
      </c>
      <c r="B199" s="5" t="s">
        <v>15</v>
      </c>
      <c r="C199" s="23">
        <f>C139+C169</f>
        <v>18.727</v>
      </c>
      <c r="D199" s="23">
        <f>D139+D169</f>
        <v>20.922000000000001</v>
      </c>
      <c r="E199" s="23">
        <f>E139+E169</f>
        <v>22.11</v>
      </c>
      <c r="F199" s="23">
        <f>F139+F169</f>
        <v>21.330000000000002</v>
      </c>
      <c r="G199" s="23">
        <f>G139+G169</f>
        <v>21.34</v>
      </c>
      <c r="H199" s="23">
        <f>H139+H169</f>
        <v>21.22</v>
      </c>
      <c r="I199" s="23">
        <f>I139+I169</f>
        <v>20.309999999999999</v>
      </c>
      <c r="J199" s="23">
        <f>J139+J169</f>
        <v>20.41</v>
      </c>
      <c r="K199" s="17">
        <f t="shared" si="50"/>
        <v>1.1879999999999988</v>
      </c>
      <c r="L199" s="17">
        <f t="shared" si="51"/>
        <v>0.77999999999999758</v>
      </c>
      <c r="M199" s="17">
        <f t="shared" si="52"/>
        <v>0.76999999999999957</v>
      </c>
      <c r="N199" s="87">
        <f t="shared" si="53"/>
        <v>0.89000000000000057</v>
      </c>
    </row>
    <row r="200" spans="1:14" ht="14.1" customHeight="1">
      <c r="A200" s="86">
        <v>14</v>
      </c>
      <c r="B200" s="5" t="s">
        <v>16</v>
      </c>
      <c r="C200" s="23">
        <f>C140+C170</f>
        <v>21.566200000000002</v>
      </c>
      <c r="D200" s="23">
        <f>D140+D170</f>
        <v>18.77422</v>
      </c>
      <c r="E200" s="23">
        <f>E140+E170</f>
        <v>15.351459999999999</v>
      </c>
      <c r="F200" s="23">
        <f>F140+F170</f>
        <v>17.052149999999997</v>
      </c>
      <c r="G200" s="23">
        <f>G140+G170</f>
        <v>18.990000000000002</v>
      </c>
      <c r="H200" s="23">
        <f>H140+H170</f>
        <v>18.959210000000002</v>
      </c>
      <c r="I200" s="23">
        <f>I140+I170</f>
        <v>17.75657</v>
      </c>
      <c r="J200" s="23">
        <f>J140+J170</f>
        <v>21.11317</v>
      </c>
      <c r="K200" s="17">
        <f t="shared" si="50"/>
        <v>-3.4227600000000002</v>
      </c>
      <c r="L200" s="17">
        <f t="shared" si="51"/>
        <v>-1.700689999999998</v>
      </c>
      <c r="M200" s="17">
        <f t="shared" si="52"/>
        <v>-3.6385400000000025</v>
      </c>
      <c r="N200" s="87">
        <f t="shared" si="53"/>
        <v>-3.6077500000000029</v>
      </c>
    </row>
    <row r="201" spans="1:14" ht="14.1" customHeight="1">
      <c r="A201" s="86">
        <v>15</v>
      </c>
      <c r="B201" s="5" t="s">
        <v>75</v>
      </c>
      <c r="C201" s="23">
        <f>C141+C171</f>
        <v>1.3354000000000001</v>
      </c>
      <c r="D201" s="23">
        <f>D141+D171</f>
        <v>3.8793588000000003</v>
      </c>
      <c r="E201" s="23">
        <f>E141+E171</f>
        <v>4.5704100000000007</v>
      </c>
      <c r="F201" s="23">
        <f>F141+F171</f>
        <v>4.2721640000000001</v>
      </c>
      <c r="G201" s="23">
        <f>G141+G171</f>
        <v>3.90788</v>
      </c>
      <c r="H201" s="23">
        <f>H141+H171</f>
        <v>3.7665899999999999</v>
      </c>
      <c r="I201" s="23">
        <f>I141+I171</f>
        <v>3.7662599999999999</v>
      </c>
      <c r="J201" s="23">
        <f>J141+J171</f>
        <v>3.6839000000000004</v>
      </c>
      <c r="K201" s="17">
        <f t="shared" si="50"/>
        <v>0.69105120000000042</v>
      </c>
      <c r="L201" s="17">
        <f t="shared" si="51"/>
        <v>0.29824600000000068</v>
      </c>
      <c r="M201" s="17">
        <f t="shared" si="52"/>
        <v>0.66253000000000073</v>
      </c>
      <c r="N201" s="87">
        <f t="shared" si="53"/>
        <v>0.80382000000000087</v>
      </c>
    </row>
    <row r="202" spans="1:14" ht="14.1" customHeight="1">
      <c r="A202" s="86">
        <v>16</v>
      </c>
      <c r="B202" s="5" t="s">
        <v>17</v>
      </c>
      <c r="C202" s="23">
        <f>C142+C172</f>
        <v>1.1448</v>
      </c>
      <c r="D202" s="23">
        <f>D142+D172</f>
        <v>1.2040000000000002</v>
      </c>
      <c r="E202" s="23">
        <f>E142+E172</f>
        <v>1.1299999999999999</v>
      </c>
      <c r="F202" s="23">
        <f>F142+F172</f>
        <v>1.1100000000000001</v>
      </c>
      <c r="G202" s="23">
        <f>G142+G172</f>
        <v>1.08</v>
      </c>
      <c r="H202" s="23">
        <f>H142+H172</f>
        <v>1.6</v>
      </c>
      <c r="I202" s="23">
        <f>I142+I172</f>
        <v>1.0900000000000001</v>
      </c>
      <c r="J202" s="23">
        <f>J142+J172</f>
        <v>1.1399999999999999</v>
      </c>
      <c r="K202" s="17">
        <f t="shared" si="50"/>
        <v>-7.4000000000000288E-2</v>
      </c>
      <c r="L202" s="17">
        <f t="shared" si="51"/>
        <v>1.9999999999999796E-2</v>
      </c>
      <c r="M202" s="17">
        <f t="shared" si="52"/>
        <v>4.9999999999999822E-2</v>
      </c>
      <c r="N202" s="87">
        <f t="shared" si="53"/>
        <v>-0.4700000000000002</v>
      </c>
    </row>
    <row r="203" spans="1:14" ht="14.1" customHeight="1">
      <c r="A203" s="86">
        <v>17</v>
      </c>
      <c r="B203" s="5" t="s">
        <v>18</v>
      </c>
      <c r="C203" s="23">
        <f>C143+C173</f>
        <v>56.506100000000004</v>
      </c>
      <c r="D203" s="23">
        <f>D143+D173</f>
        <v>54.110180000000014</v>
      </c>
      <c r="E203" s="23">
        <f>E143+E173</f>
        <v>60.518099999999997</v>
      </c>
      <c r="F203" s="23">
        <f>F143+F173</f>
        <v>52.245800000000003</v>
      </c>
      <c r="G203" s="23">
        <f>G143+G173</f>
        <v>54.742100000000001</v>
      </c>
      <c r="H203" s="23">
        <f>H143+H173</f>
        <v>53.164000000000001</v>
      </c>
      <c r="I203" s="23">
        <f>I143+I173</f>
        <v>54.238999999999997</v>
      </c>
      <c r="J203" s="23">
        <f>J143+J173</f>
        <v>56.16</v>
      </c>
      <c r="K203" s="17">
        <f t="shared" si="50"/>
        <v>6.407919999999983</v>
      </c>
      <c r="L203" s="17">
        <f t="shared" si="51"/>
        <v>8.2722999999999942</v>
      </c>
      <c r="M203" s="17">
        <f t="shared" si="52"/>
        <v>5.7759999999999962</v>
      </c>
      <c r="N203" s="87">
        <f t="shared" si="53"/>
        <v>7.3540999999999954</v>
      </c>
    </row>
    <row r="204" spans="1:14" ht="14.1" customHeight="1">
      <c r="A204" s="86">
        <v>18</v>
      </c>
      <c r="B204" s="5" t="s">
        <v>19</v>
      </c>
      <c r="C204" s="23">
        <f>C144+C174</f>
        <v>5.3037000000000001</v>
      </c>
      <c r="D204" s="23">
        <f>D144+D174</f>
        <v>2.5484</v>
      </c>
      <c r="E204" s="23">
        <f>E144+E174</f>
        <v>3.6419999999999999</v>
      </c>
      <c r="F204" s="23">
        <f>F144+F174</f>
        <v>3.5710000000000006</v>
      </c>
      <c r="G204" s="23">
        <f>G144+G174</f>
        <v>3.2389999999999999</v>
      </c>
      <c r="H204" s="23">
        <f>H144+H174</f>
        <v>2.3919999999999999</v>
      </c>
      <c r="I204" s="23">
        <f>I144+I174</f>
        <v>1.556</v>
      </c>
      <c r="J204" s="23">
        <f>J144+J174</f>
        <v>1.984</v>
      </c>
      <c r="K204" s="17">
        <f t="shared" si="50"/>
        <v>1.0935999999999999</v>
      </c>
      <c r="L204" s="17">
        <f t="shared" si="51"/>
        <v>7.0999999999999286E-2</v>
      </c>
      <c r="M204" s="17">
        <f t="shared" si="52"/>
        <v>0.40300000000000002</v>
      </c>
      <c r="N204" s="87">
        <f t="shared" si="53"/>
        <v>1.25</v>
      </c>
    </row>
    <row r="205" spans="1:14" ht="14.1" customHeight="1">
      <c r="A205" s="86">
        <v>19</v>
      </c>
      <c r="B205" s="5" t="s">
        <v>36</v>
      </c>
      <c r="C205" s="23">
        <f>C145+C175</f>
        <v>5.34</v>
      </c>
      <c r="D205" s="23">
        <f>D145+D175</f>
        <v>3.7059839999999999</v>
      </c>
      <c r="E205" s="23">
        <f>E145+E175</f>
        <v>3.716237</v>
      </c>
      <c r="F205" s="23">
        <f>F145+F175</f>
        <v>3.1320399999999999</v>
      </c>
      <c r="G205" s="23">
        <f>G145+G175</f>
        <v>1.3280000000000001</v>
      </c>
      <c r="H205" s="23">
        <f>H145+H175</f>
        <v>4.1560999999999995</v>
      </c>
      <c r="I205" s="23">
        <f>I145+I175</f>
        <v>4.9758199999999997</v>
      </c>
      <c r="J205" s="23">
        <f>J145+J175</f>
        <v>4.9379600000000003</v>
      </c>
      <c r="K205" s="17">
        <f>E205-D205</f>
        <v>1.0253000000000068E-2</v>
      </c>
      <c r="L205" s="17">
        <f>E205-F205</f>
        <v>0.58419700000000008</v>
      </c>
      <c r="M205" s="17">
        <f>E205-G205</f>
        <v>2.3882370000000002</v>
      </c>
      <c r="N205" s="87">
        <f>E205-H205</f>
        <v>-0.43986299999999945</v>
      </c>
    </row>
    <row r="206" spans="1:14" ht="14.1" customHeight="1">
      <c r="A206" s="86">
        <v>20</v>
      </c>
      <c r="B206" s="5" t="s">
        <v>20</v>
      </c>
      <c r="C206" s="23">
        <f>C146+C176</f>
        <v>17.596</v>
      </c>
      <c r="D206" s="23">
        <f>D146+D176</f>
        <v>18.968260000000001</v>
      </c>
      <c r="E206" s="23">
        <f>E146+E176</f>
        <v>19.865279999999998</v>
      </c>
      <c r="F206" s="23">
        <f>F146+F176</f>
        <v>19.493789999999997</v>
      </c>
      <c r="G206" s="23">
        <f>G146+G176</f>
        <v>19.202999999999999</v>
      </c>
      <c r="H206" s="23">
        <f>H146+H176</f>
        <v>19.134729999999998</v>
      </c>
      <c r="I206" s="23">
        <f>I146+I176</f>
        <v>18.793419999999998</v>
      </c>
      <c r="J206" s="23">
        <f>J146+J176</f>
        <v>18.216360000000002</v>
      </c>
      <c r="K206" s="17">
        <f t="shared" si="50"/>
        <v>0.89701999999999771</v>
      </c>
      <c r="L206" s="17">
        <f>E206-F206</f>
        <v>0.37149000000000143</v>
      </c>
      <c r="M206" s="17">
        <f t="shared" si="52"/>
        <v>0.66227999999999909</v>
      </c>
      <c r="N206" s="87">
        <f t="shared" si="53"/>
        <v>0.73055000000000092</v>
      </c>
    </row>
    <row r="207" spans="1:14" ht="14.1" customHeight="1">
      <c r="A207" s="86">
        <v>21</v>
      </c>
      <c r="B207" s="5" t="s">
        <v>21</v>
      </c>
      <c r="C207" s="23">
        <f>C147+C177</f>
        <v>1.7852999999999999</v>
      </c>
      <c r="D207" s="23">
        <f>D147+D177</f>
        <v>1.8960000000000001</v>
      </c>
      <c r="E207" s="23">
        <f>E147+E177</f>
        <v>1.57</v>
      </c>
      <c r="F207" s="23">
        <f>F147+F177</f>
        <v>1.54</v>
      </c>
      <c r="G207" s="23">
        <f>G147+G177</f>
        <v>1.96</v>
      </c>
      <c r="H207" s="23">
        <f>H147+H177</f>
        <v>1.9700000000000002</v>
      </c>
      <c r="I207" s="23">
        <f>I147+I177</f>
        <v>2</v>
      </c>
      <c r="J207" s="23">
        <f>J147+J177</f>
        <v>2.0100000000000002</v>
      </c>
      <c r="K207" s="17">
        <f t="shared" si="50"/>
        <v>-0.32600000000000007</v>
      </c>
      <c r="L207" s="17">
        <f t="shared" si="51"/>
        <v>3.0000000000000027E-2</v>
      </c>
      <c r="M207" s="17">
        <f t="shared" si="52"/>
        <v>-0.3899999999999999</v>
      </c>
      <c r="N207" s="87">
        <f t="shared" si="53"/>
        <v>-0.40000000000000013</v>
      </c>
    </row>
    <row r="208" spans="1:14" ht="14.1" customHeight="1">
      <c r="A208" s="86">
        <v>22</v>
      </c>
      <c r="B208" s="5" t="s">
        <v>22</v>
      </c>
      <c r="C208" s="23">
        <f>C148+C178</f>
        <v>0.62180000000000002</v>
      </c>
      <c r="D208" s="23">
        <f>D148+D178</f>
        <v>0.52119999999999989</v>
      </c>
      <c r="E208" s="23">
        <f>E148+E178</f>
        <v>0.51249999999999996</v>
      </c>
      <c r="F208" s="23">
        <f>F148+F178</f>
        <v>0.504</v>
      </c>
      <c r="G208" s="23">
        <f>G148+G178</f>
        <v>0.48199999999999998</v>
      </c>
      <c r="H208" s="23">
        <f>H148+H178</f>
        <v>0.42000000000000004</v>
      </c>
      <c r="I208" s="23">
        <f>I148+I178</f>
        <v>0.56000000000000005</v>
      </c>
      <c r="J208" s="23">
        <f>J148+J178</f>
        <v>0.64</v>
      </c>
      <c r="K208" s="17">
        <f t="shared" si="50"/>
        <v>-8.69999999999993E-3</v>
      </c>
      <c r="L208" s="17">
        <f t="shared" si="51"/>
        <v>8.499999999999952E-3</v>
      </c>
      <c r="M208" s="17">
        <f t="shared" si="52"/>
        <v>3.0499999999999972E-2</v>
      </c>
      <c r="N208" s="87">
        <f t="shared" si="53"/>
        <v>9.2499999999999916E-2</v>
      </c>
    </row>
    <row r="209" spans="1:14" ht="14.1" customHeight="1">
      <c r="A209" s="86">
        <v>23</v>
      </c>
      <c r="B209" s="11" t="s">
        <v>2</v>
      </c>
      <c r="C209" s="23">
        <f>C149+C179</f>
        <v>1.6297999999999999</v>
      </c>
      <c r="D209" s="23">
        <f>D149+D179</f>
        <v>1.270178</v>
      </c>
      <c r="E209" s="23">
        <f>E149+E179</f>
        <v>1.43</v>
      </c>
      <c r="F209" s="23">
        <f>F149+F179</f>
        <v>1.4159999999999999</v>
      </c>
      <c r="G209" s="23">
        <f>G149+G179</f>
        <v>1.4520000000000002</v>
      </c>
      <c r="H209" s="23">
        <f>H149+H179</f>
        <v>1.5578000000000001</v>
      </c>
      <c r="I209" s="23">
        <f>I149+I179</f>
        <v>1.1036600000000001</v>
      </c>
      <c r="J209" s="23">
        <f>J149+J179</f>
        <v>0.82142999999999999</v>
      </c>
      <c r="K209" s="17">
        <f t="shared" si="50"/>
        <v>0.15982199999999991</v>
      </c>
      <c r="L209" s="17">
        <f t="shared" si="51"/>
        <v>1.4000000000000012E-2</v>
      </c>
      <c r="M209" s="17">
        <f t="shared" si="52"/>
        <v>-2.2000000000000242E-2</v>
      </c>
      <c r="N209" s="87">
        <f t="shared" si="53"/>
        <v>-0.12780000000000014</v>
      </c>
    </row>
    <row r="210" spans="1:14" ht="14.1" customHeight="1" thickBot="1">
      <c r="A210" s="88" t="s">
        <v>24</v>
      </c>
      <c r="B210" s="89"/>
      <c r="C210" s="94">
        <f>SUM(C187:C209)</f>
        <v>183.57399999999998</v>
      </c>
      <c r="D210" s="94">
        <f t="shared" ref="D210:N210" si="54">SUM(D187:D209)</f>
        <v>176.67310079999999</v>
      </c>
      <c r="E210" s="94">
        <f>SUM(E187:E209)</f>
        <v>183.893372</v>
      </c>
      <c r="F210" s="94">
        <f t="shared" si="54"/>
        <v>175.14650399999996</v>
      </c>
      <c r="G210" s="94">
        <f t="shared" si="54"/>
        <v>178.83118000000005</v>
      </c>
      <c r="H210" s="94">
        <f t="shared" si="54"/>
        <v>176.21807999999996</v>
      </c>
      <c r="I210" s="94">
        <f t="shared" si="54"/>
        <v>172.38101</v>
      </c>
      <c r="J210" s="94">
        <f t="shared" si="54"/>
        <v>180.78872999999996</v>
      </c>
      <c r="K210" s="94">
        <f t="shared" si="54"/>
        <v>7.2202711999999769</v>
      </c>
      <c r="L210" s="94">
        <f t="shared" si="54"/>
        <v>8.7468679999999939</v>
      </c>
      <c r="M210" s="94">
        <f>SUM(M187:M209)</f>
        <v>5.0621919999999907</v>
      </c>
      <c r="N210" s="95">
        <f t="shared" si="54"/>
        <v>7.6752919999999989</v>
      </c>
    </row>
  </sheetData>
  <mergeCells count="64">
    <mergeCell ref="A152:O152"/>
    <mergeCell ref="A182:O182"/>
    <mergeCell ref="L123:N123"/>
    <mergeCell ref="L153:N153"/>
    <mergeCell ref="L183:N183"/>
    <mergeCell ref="A90:N90"/>
    <mergeCell ref="A120:N120"/>
    <mergeCell ref="L91:N91"/>
    <mergeCell ref="A31:N31"/>
    <mergeCell ref="A61:N61"/>
    <mergeCell ref="L32:N32"/>
    <mergeCell ref="L62:N62"/>
    <mergeCell ref="A210:B210"/>
    <mergeCell ref="A30:B30"/>
    <mergeCell ref="A59:B59"/>
    <mergeCell ref="A89:B89"/>
    <mergeCell ref="A118:B118"/>
    <mergeCell ref="A92:A93"/>
    <mergeCell ref="B92:B93"/>
    <mergeCell ref="C92:C93"/>
    <mergeCell ref="D92:D93"/>
    <mergeCell ref="E92:J92"/>
    <mergeCell ref="K92:N92"/>
    <mergeCell ref="A184:A185"/>
    <mergeCell ref="B184:B185"/>
    <mergeCell ref="E124:J124"/>
    <mergeCell ref="K124:N124"/>
    <mergeCell ref="C124:C125"/>
    <mergeCell ref="D124:D125"/>
    <mergeCell ref="K154:N154"/>
    <mergeCell ref="C184:C185"/>
    <mergeCell ref="D184:D185"/>
    <mergeCell ref="E184:J184"/>
    <mergeCell ref="K184:N184"/>
    <mergeCell ref="E154:J154"/>
    <mergeCell ref="A180:B180"/>
    <mergeCell ref="A154:A155"/>
    <mergeCell ref="B154:B155"/>
    <mergeCell ref="C154:C155"/>
    <mergeCell ref="D154:D155"/>
    <mergeCell ref="K63:N63"/>
    <mergeCell ref="A33:A34"/>
    <mergeCell ref="B33:B34"/>
    <mergeCell ref="C33:C34"/>
    <mergeCell ref="D33:D34"/>
    <mergeCell ref="A1:N1"/>
    <mergeCell ref="A4:A5"/>
    <mergeCell ref="B4:B5"/>
    <mergeCell ref="C4:C5"/>
    <mergeCell ref="D4:D5"/>
    <mergeCell ref="E4:J4"/>
    <mergeCell ref="K4:N4"/>
    <mergeCell ref="A2:N2"/>
    <mergeCell ref="L3:N3"/>
    <mergeCell ref="E33:J33"/>
    <mergeCell ref="K33:N33"/>
    <mergeCell ref="A150:B150"/>
    <mergeCell ref="A124:A125"/>
    <mergeCell ref="B124:B125"/>
    <mergeCell ref="A63:A64"/>
    <mergeCell ref="B63:B64"/>
    <mergeCell ref="C63:C64"/>
    <mergeCell ref="D63:D64"/>
    <mergeCell ref="E63:J63"/>
  </mergeCells>
  <phoneticPr fontId="3" type="noConversion"/>
  <pageMargins left="0.44" right="0.19685039370078741" top="0.98425196850393704" bottom="0.98425196850393704" header="0.98425196850393704" footer="0.98425196850393704"/>
  <pageSetup scale="102" orientation="landscape" r:id="rId1"/>
  <headerFooter alignWithMargins="0"/>
  <rowBreaks count="6" manualBreakCount="6">
    <brk id="30" max="16383" man="1"/>
    <brk id="59" max="16383" man="1"/>
    <brk id="89" max="13" man="1"/>
    <brk id="119" max="16383" man="1"/>
    <brk id="150" max="16383" man="1"/>
    <brk id="1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Q78"/>
  <sheetViews>
    <sheetView view="pageBreakPreview" topLeftCell="A64" zoomScale="130" zoomScaleSheetLayoutView="130" workbookViewId="0">
      <selection activeCell="E73" sqref="E73"/>
    </sheetView>
  </sheetViews>
  <sheetFormatPr defaultRowHeight="12.75"/>
  <cols>
    <col min="1" max="1" width="6.28515625" style="29" customWidth="1"/>
    <col min="2" max="2" width="17.5703125" style="13" customWidth="1"/>
    <col min="3" max="3" width="11.7109375" style="10" customWidth="1"/>
    <col min="4" max="6" width="9.140625" style="13" customWidth="1"/>
    <col min="7" max="10" width="9.140625" style="33" customWidth="1"/>
    <col min="11" max="14" width="9.140625" style="13" customWidth="1"/>
    <col min="15" max="15" width="16.85546875" style="13" customWidth="1"/>
    <col min="16" max="16" width="9.140625" style="13" hidden="1" customWidth="1"/>
  </cols>
  <sheetData>
    <row r="2" spans="1:15" ht="15.75">
      <c r="A2" s="63" t="s">
        <v>78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 ht="20.25" customHeight="1">
      <c r="A3" s="66" t="s">
        <v>81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ht="13.5" customHeight="1">
      <c r="A4" s="12"/>
      <c r="B4" s="3"/>
      <c r="C4" s="14"/>
      <c r="D4" s="3"/>
      <c r="E4" s="3"/>
      <c r="F4" s="3"/>
      <c r="G4" s="31"/>
      <c r="H4" s="31"/>
      <c r="I4" s="31"/>
      <c r="J4" s="31"/>
      <c r="K4" s="3"/>
      <c r="L4" s="3"/>
      <c r="M4" s="3"/>
      <c r="N4" s="3"/>
      <c r="O4" s="3"/>
    </row>
    <row r="5" spans="1:15">
      <c r="A5" s="12"/>
      <c r="B5" s="3"/>
      <c r="C5" s="14"/>
      <c r="D5" s="3"/>
      <c r="E5" s="3"/>
      <c r="F5" s="3"/>
      <c r="G5" s="31"/>
      <c r="H5" s="31"/>
      <c r="I5" s="31"/>
      <c r="J5" s="31"/>
      <c r="K5" s="3"/>
      <c r="L5" s="3"/>
      <c r="M5" s="3"/>
      <c r="N5" s="1" t="s">
        <v>0</v>
      </c>
      <c r="O5" s="3"/>
    </row>
    <row r="6" spans="1:15" ht="15" customHeight="1">
      <c r="A6" s="59" t="s">
        <v>3</v>
      </c>
      <c r="B6" s="58" t="s">
        <v>38</v>
      </c>
      <c r="C6" s="61" t="s">
        <v>79</v>
      </c>
      <c r="D6" s="62" t="s">
        <v>26</v>
      </c>
      <c r="E6" s="58" t="s">
        <v>23</v>
      </c>
      <c r="F6" s="58"/>
      <c r="G6" s="58"/>
      <c r="H6" s="58"/>
      <c r="I6" s="58"/>
      <c r="J6" s="58"/>
      <c r="K6" s="67" t="s">
        <v>37</v>
      </c>
      <c r="L6" s="68"/>
      <c r="M6" s="68"/>
      <c r="N6" s="69"/>
      <c r="O6" s="58" t="s">
        <v>5</v>
      </c>
    </row>
    <row r="7" spans="1:15" ht="50.25" customHeight="1">
      <c r="A7" s="60"/>
      <c r="B7" s="58"/>
      <c r="C7" s="61"/>
      <c r="D7" s="62"/>
      <c r="E7" s="54" t="s">
        <v>77</v>
      </c>
      <c r="F7" s="38">
        <v>2021</v>
      </c>
      <c r="G7" s="38">
        <v>2020</v>
      </c>
      <c r="H7" s="38">
        <v>2019</v>
      </c>
      <c r="I7" s="38">
        <v>2018</v>
      </c>
      <c r="J7" s="38">
        <v>2017</v>
      </c>
      <c r="K7" s="7" t="s">
        <v>29</v>
      </c>
      <c r="L7" s="38">
        <v>2021</v>
      </c>
      <c r="M7" s="38">
        <v>2020</v>
      </c>
      <c r="N7" s="38">
        <v>2019</v>
      </c>
      <c r="O7" s="58"/>
    </row>
    <row r="8" spans="1:15" ht="15">
      <c r="A8" s="6">
        <v>1</v>
      </c>
      <c r="B8" s="6">
        <v>2</v>
      </c>
      <c r="C8" s="15">
        <v>3</v>
      </c>
      <c r="D8" s="6">
        <v>4</v>
      </c>
      <c r="E8" s="53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8">
        <v>11</v>
      </c>
      <c r="L8" s="6">
        <v>12</v>
      </c>
      <c r="M8" s="6">
        <v>13</v>
      </c>
      <c r="N8" s="6">
        <v>14</v>
      </c>
      <c r="O8" s="6">
        <v>15</v>
      </c>
    </row>
    <row r="9" spans="1:15" ht="18">
      <c r="A9" s="70" t="s">
        <v>76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2"/>
    </row>
    <row r="10" spans="1:15" ht="15">
      <c r="A10" s="42">
        <v>1</v>
      </c>
      <c r="B10" s="4" t="s">
        <v>39</v>
      </c>
      <c r="C10" s="16">
        <v>1.9772000000000001</v>
      </c>
      <c r="D10" s="16">
        <f>(F10+G10+H10+I10+J10)/5</f>
        <v>1.8562199999999998</v>
      </c>
      <c r="E10" s="37">
        <v>2.3121999999999998</v>
      </c>
      <c r="F10" s="46">
        <v>1.9367000000000001</v>
      </c>
      <c r="G10" s="46">
        <v>2.1753999999999998</v>
      </c>
      <c r="H10" s="16">
        <v>1.8240000000000001</v>
      </c>
      <c r="I10" s="16">
        <v>1.6559999999999999</v>
      </c>
      <c r="J10" s="16">
        <v>1.6890000000000001</v>
      </c>
      <c r="K10" s="17">
        <f>E10-D10</f>
        <v>0.45598000000000005</v>
      </c>
      <c r="L10" s="17">
        <f>E10-F10</f>
        <v>0.37549999999999972</v>
      </c>
      <c r="M10" s="17">
        <f>E10-G10</f>
        <v>0.13680000000000003</v>
      </c>
      <c r="N10" s="17">
        <f>E10-H10</f>
        <v>0.48819999999999975</v>
      </c>
      <c r="O10" s="4"/>
    </row>
    <row r="11" spans="1:15" ht="15">
      <c r="A11" s="42">
        <v>2</v>
      </c>
      <c r="B11" s="4" t="s">
        <v>40</v>
      </c>
      <c r="C11" s="16">
        <v>5.8674999999999997</v>
      </c>
      <c r="D11" s="16">
        <f t="shared" ref="D11:D34" si="0">(F11+G11+H11+I11+J11)/5</f>
        <v>5.8210800000000003</v>
      </c>
      <c r="E11" s="37">
        <v>6.6738999999999997</v>
      </c>
      <c r="F11" s="46">
        <v>6.3914</v>
      </c>
      <c r="G11" s="46">
        <v>5.9279999999999999</v>
      </c>
      <c r="H11" s="16">
        <v>5.8760000000000003</v>
      </c>
      <c r="I11" s="16">
        <v>5.75</v>
      </c>
      <c r="J11" s="16">
        <v>5.16</v>
      </c>
      <c r="K11" s="17">
        <v>0</v>
      </c>
      <c r="L11" s="17">
        <f t="shared" ref="L11:L30" si="1">E11-F11</f>
        <v>0.28249999999999975</v>
      </c>
      <c r="M11" s="17">
        <f t="shared" ref="M11:M30" si="2">E11-G11</f>
        <v>0.74589999999999979</v>
      </c>
      <c r="N11" s="17">
        <f t="shared" ref="N11:N30" si="3">E11-H11</f>
        <v>0.79789999999999939</v>
      </c>
      <c r="O11" s="4"/>
    </row>
    <row r="12" spans="1:15" ht="15">
      <c r="A12" s="42">
        <v>3</v>
      </c>
      <c r="B12" s="4" t="s">
        <v>41</v>
      </c>
      <c r="C12" s="16">
        <v>41.7971</v>
      </c>
      <c r="D12" s="16">
        <f t="shared" si="0"/>
        <v>39.438459999999999</v>
      </c>
      <c r="E12" s="37">
        <v>44.4116</v>
      </c>
      <c r="F12" s="46">
        <v>37.406300000000002</v>
      </c>
      <c r="G12" s="46">
        <v>39.426000000000002</v>
      </c>
      <c r="H12" s="16">
        <v>38.292000000000002</v>
      </c>
      <c r="I12" s="16">
        <v>39.707999999999998</v>
      </c>
      <c r="J12" s="16">
        <v>42.36</v>
      </c>
      <c r="K12" s="17">
        <f t="shared" ref="K12:K30" si="4">E12-D12</f>
        <v>4.9731400000000008</v>
      </c>
      <c r="L12" s="17">
        <f t="shared" si="1"/>
        <v>7.0052999999999983</v>
      </c>
      <c r="M12" s="17">
        <f t="shared" si="2"/>
        <v>4.985599999999998</v>
      </c>
      <c r="N12" s="17">
        <f t="shared" si="3"/>
        <v>6.1195999999999984</v>
      </c>
      <c r="O12" s="4"/>
    </row>
    <row r="13" spans="1:15" ht="15">
      <c r="A13" s="42">
        <v>4</v>
      </c>
      <c r="B13" s="4" t="s">
        <v>42</v>
      </c>
      <c r="C13" s="16">
        <v>8.7223000000000006</v>
      </c>
      <c r="D13" s="16">
        <f t="shared" si="0"/>
        <v>8.763580000000001</v>
      </c>
      <c r="E13" s="37">
        <v>9.3973999999999993</v>
      </c>
      <c r="F13" s="46">
        <v>8.3869000000000007</v>
      </c>
      <c r="G13" s="47">
        <v>9.3420000000000005</v>
      </c>
      <c r="H13" s="16">
        <v>8.8160000000000007</v>
      </c>
      <c r="I13" s="52">
        <v>8.7129999999999992</v>
      </c>
      <c r="J13" s="52">
        <v>8.56</v>
      </c>
      <c r="K13" s="17">
        <f t="shared" si="4"/>
        <v>0.63381999999999827</v>
      </c>
      <c r="L13" s="17">
        <f t="shared" si="1"/>
        <v>1.0104999999999986</v>
      </c>
      <c r="M13" s="17">
        <f t="shared" si="2"/>
        <v>5.5399999999998784E-2</v>
      </c>
      <c r="N13" s="17">
        <f t="shared" si="3"/>
        <v>0.58139999999999858</v>
      </c>
      <c r="O13" s="4"/>
    </row>
    <row r="14" spans="1:15" ht="15">
      <c r="A14" s="42">
        <v>5</v>
      </c>
      <c r="B14" s="4" t="s">
        <v>43</v>
      </c>
      <c r="C14" s="16">
        <v>0.1192</v>
      </c>
      <c r="D14" s="16">
        <f t="shared" si="0"/>
        <v>6.8260000000000001E-2</v>
      </c>
      <c r="E14" s="37">
        <v>3.5200000000000002E-2</v>
      </c>
      <c r="F14" s="46">
        <v>6.1199999999999997E-2</v>
      </c>
      <c r="G14" s="47">
        <v>4.6100000000000002E-2</v>
      </c>
      <c r="H14" s="16">
        <v>8.6999999999999994E-2</v>
      </c>
      <c r="I14" s="52">
        <v>6.7000000000000004E-2</v>
      </c>
      <c r="J14" s="52">
        <v>0.08</v>
      </c>
      <c r="K14" s="17">
        <f t="shared" si="4"/>
        <v>-3.3059999999999999E-2</v>
      </c>
      <c r="L14" s="17">
        <f t="shared" si="1"/>
        <v>-2.5999999999999995E-2</v>
      </c>
      <c r="M14" s="17">
        <f t="shared" si="2"/>
        <v>-1.09E-2</v>
      </c>
      <c r="N14" s="17">
        <f t="shared" si="3"/>
        <v>-5.1799999999999992E-2</v>
      </c>
      <c r="O14" s="4"/>
    </row>
    <row r="15" spans="1:15" ht="14.25">
      <c r="A15" s="73" t="s">
        <v>44</v>
      </c>
      <c r="B15" s="73"/>
      <c r="C15" s="18">
        <f t="shared" ref="C15:F15" si="5">SUM(C11:C14)</f>
        <v>56.506099999999996</v>
      </c>
      <c r="D15" s="19">
        <f t="shared" si="0"/>
        <v>54.091380000000001</v>
      </c>
      <c r="E15" s="21">
        <f>SUM(E11:E14)</f>
        <v>60.518099999999997</v>
      </c>
      <c r="F15" s="21">
        <f t="shared" si="5"/>
        <v>52.245800000000003</v>
      </c>
      <c r="G15" s="48">
        <f t="shared" ref="G15" si="6">SUM(G11:G14)</f>
        <v>54.742100000000001</v>
      </c>
      <c r="H15" s="18">
        <f t="shared" ref="H15:J15" si="7">SUM(H11:H14)</f>
        <v>53.071000000000005</v>
      </c>
      <c r="I15" s="18">
        <f t="shared" si="7"/>
        <v>54.238</v>
      </c>
      <c r="J15" s="18">
        <f t="shared" si="7"/>
        <v>56.16</v>
      </c>
      <c r="K15" s="20">
        <f t="shared" si="4"/>
        <v>6.426719999999996</v>
      </c>
      <c r="L15" s="20">
        <f t="shared" si="1"/>
        <v>8.2722999999999942</v>
      </c>
      <c r="M15" s="20">
        <f t="shared" si="2"/>
        <v>5.7759999999999962</v>
      </c>
      <c r="N15" s="20">
        <f t="shared" si="3"/>
        <v>7.4470999999999918</v>
      </c>
      <c r="O15" s="21"/>
    </row>
    <row r="16" spans="1:15" ht="14.25">
      <c r="A16" s="73" t="s">
        <v>45</v>
      </c>
      <c r="B16" s="73"/>
      <c r="C16" s="18">
        <f>C10+C15</f>
        <v>58.4833</v>
      </c>
      <c r="D16" s="19">
        <f t="shared" si="0"/>
        <v>55.947600000000001</v>
      </c>
      <c r="E16" s="21">
        <f t="shared" ref="E16:J16" si="8">E10+E15</f>
        <v>62.830299999999994</v>
      </c>
      <c r="F16" s="21">
        <f t="shared" si="8"/>
        <v>54.182500000000005</v>
      </c>
      <c r="G16" s="48">
        <f t="shared" si="8"/>
        <v>56.917500000000004</v>
      </c>
      <c r="H16" s="18">
        <f t="shared" si="8"/>
        <v>54.895000000000003</v>
      </c>
      <c r="I16" s="18">
        <f t="shared" si="8"/>
        <v>55.893999999999998</v>
      </c>
      <c r="J16" s="18">
        <f t="shared" si="8"/>
        <v>57.848999999999997</v>
      </c>
      <c r="K16" s="20">
        <f t="shared" si="4"/>
        <v>6.8826999999999927</v>
      </c>
      <c r="L16" s="20">
        <f t="shared" si="1"/>
        <v>8.6477999999999895</v>
      </c>
      <c r="M16" s="20">
        <f t="shared" si="2"/>
        <v>5.9127999999999901</v>
      </c>
      <c r="N16" s="20">
        <f t="shared" si="3"/>
        <v>7.9352999999999909</v>
      </c>
      <c r="O16" s="21"/>
    </row>
    <row r="17" spans="1:15" ht="15">
      <c r="A17" s="42">
        <v>6</v>
      </c>
      <c r="B17" s="4" t="s">
        <v>46</v>
      </c>
      <c r="C17" s="16">
        <v>0.1221</v>
      </c>
      <c r="D17" s="16">
        <f t="shared" si="0"/>
        <v>0.1085</v>
      </c>
      <c r="E17" s="37">
        <v>7.6799999999999993E-2</v>
      </c>
      <c r="F17" s="46">
        <v>9.4799999999999995E-2</v>
      </c>
      <c r="G17" s="46">
        <v>9.3700000000000006E-2</v>
      </c>
      <c r="H17" s="16">
        <v>0.10299999999999999</v>
      </c>
      <c r="I17" s="16">
        <v>0.13</v>
      </c>
      <c r="J17" s="16">
        <v>0.121</v>
      </c>
      <c r="K17" s="17">
        <f t="shared" si="4"/>
        <v>-3.1700000000000006E-2</v>
      </c>
      <c r="L17" s="17">
        <f t="shared" si="1"/>
        <v>-1.8000000000000002E-2</v>
      </c>
      <c r="M17" s="17">
        <f t="shared" si="2"/>
        <v>-1.6900000000000012E-2</v>
      </c>
      <c r="N17" s="17">
        <f t="shared" si="3"/>
        <v>-2.6200000000000001E-2</v>
      </c>
      <c r="O17" s="4"/>
    </row>
    <row r="18" spans="1:15" ht="15">
      <c r="A18" s="42">
        <v>7</v>
      </c>
      <c r="B18" s="4" t="s">
        <v>47</v>
      </c>
      <c r="C18" s="16">
        <v>19.0184</v>
      </c>
      <c r="D18" s="16">
        <f t="shared" si="0"/>
        <v>18.950979999999998</v>
      </c>
      <c r="E18" s="37">
        <v>21.6633</v>
      </c>
      <c r="F18" s="46">
        <v>20.871500000000001</v>
      </c>
      <c r="G18" s="46">
        <v>20.897400000000001</v>
      </c>
      <c r="H18" s="16">
        <v>18.260999999999999</v>
      </c>
      <c r="I18" s="16">
        <v>19.023</v>
      </c>
      <c r="J18" s="16">
        <v>15.702</v>
      </c>
      <c r="K18" s="17">
        <f t="shared" si="4"/>
        <v>2.7123200000000018</v>
      </c>
      <c r="L18" s="17">
        <f t="shared" si="1"/>
        <v>0.79179999999999851</v>
      </c>
      <c r="M18" s="17">
        <f t="shared" si="2"/>
        <v>0.76589999999999847</v>
      </c>
      <c r="N18" s="17">
        <f t="shared" si="3"/>
        <v>3.4023000000000003</v>
      </c>
      <c r="O18" s="4"/>
    </row>
    <row r="19" spans="1:15" ht="15">
      <c r="A19" s="42">
        <v>8</v>
      </c>
      <c r="B19" s="4" t="s">
        <v>48</v>
      </c>
      <c r="C19" s="22">
        <v>10.901999999999999</v>
      </c>
      <c r="D19" s="16">
        <f t="shared" si="0"/>
        <v>9.9993999999999996</v>
      </c>
      <c r="E19" s="43">
        <v>10.264200000000001</v>
      </c>
      <c r="F19" s="49">
        <v>9.0429999999999993</v>
      </c>
      <c r="G19" s="49">
        <v>8.6910000000000007</v>
      </c>
      <c r="H19" s="22">
        <v>11.504</v>
      </c>
      <c r="I19" s="22">
        <v>10.329000000000001</v>
      </c>
      <c r="J19" s="22">
        <v>10.43</v>
      </c>
      <c r="K19" s="17">
        <f t="shared" si="4"/>
        <v>0.26480000000000103</v>
      </c>
      <c r="L19" s="17">
        <f t="shared" si="1"/>
        <v>1.2212000000000014</v>
      </c>
      <c r="M19" s="17">
        <f t="shared" si="2"/>
        <v>1.5731999999999999</v>
      </c>
      <c r="N19" s="17">
        <f t="shared" si="3"/>
        <v>-1.2397999999999989</v>
      </c>
      <c r="O19" s="4"/>
    </row>
    <row r="20" spans="1:15" ht="15">
      <c r="A20" s="42">
        <v>9</v>
      </c>
      <c r="B20" s="4" t="s">
        <v>49</v>
      </c>
      <c r="C20" s="22">
        <v>5.7351000000000001</v>
      </c>
      <c r="D20" s="16">
        <f t="shared" si="0"/>
        <v>4.4859600000000004</v>
      </c>
      <c r="E20" s="43">
        <v>3.1254</v>
      </c>
      <c r="F20" s="49">
        <v>3.9695999999999998</v>
      </c>
      <c r="G20" s="49">
        <v>3.7652000000000001</v>
      </c>
      <c r="H20" s="22">
        <v>4.569</v>
      </c>
      <c r="I20" s="22">
        <v>4.7220000000000004</v>
      </c>
      <c r="J20" s="22">
        <v>5.4039999999999999</v>
      </c>
      <c r="K20" s="17">
        <f t="shared" si="4"/>
        <v>-1.3605600000000004</v>
      </c>
      <c r="L20" s="17">
        <f t="shared" si="1"/>
        <v>-0.84419999999999984</v>
      </c>
      <c r="M20" s="17">
        <f t="shared" si="2"/>
        <v>-0.63980000000000015</v>
      </c>
      <c r="N20" s="17">
        <f t="shared" si="3"/>
        <v>-1.4436</v>
      </c>
      <c r="O20" s="4"/>
    </row>
    <row r="21" spans="1:15" ht="15">
      <c r="A21" s="42">
        <v>10</v>
      </c>
      <c r="B21" s="4" t="s">
        <v>50</v>
      </c>
      <c r="C21" s="16">
        <v>0</v>
      </c>
      <c r="D21" s="16">
        <f t="shared" si="0"/>
        <v>0.75360000000000005</v>
      </c>
      <c r="E21" s="37">
        <v>0.754</v>
      </c>
      <c r="F21" s="46">
        <v>0.67910000000000004</v>
      </c>
      <c r="G21" s="46">
        <v>0.73089999999999999</v>
      </c>
      <c r="H21" s="16">
        <v>0.66400000000000003</v>
      </c>
      <c r="I21" s="16">
        <v>0.79900000000000004</v>
      </c>
      <c r="J21" s="16">
        <v>0.89500000000000002</v>
      </c>
      <c r="K21" s="17">
        <f t="shared" si="4"/>
        <v>3.9999999999995595E-4</v>
      </c>
      <c r="L21" s="17">
        <f t="shared" si="1"/>
        <v>7.4899999999999967E-2</v>
      </c>
      <c r="M21" s="17">
        <f t="shared" si="2"/>
        <v>2.3100000000000009E-2</v>
      </c>
      <c r="N21" s="17">
        <f t="shared" si="3"/>
        <v>8.9999999999999969E-2</v>
      </c>
      <c r="O21" s="4"/>
    </row>
    <row r="22" spans="1:15" ht="15">
      <c r="A22" s="42">
        <v>11</v>
      </c>
      <c r="B22" s="4" t="s">
        <v>2</v>
      </c>
      <c r="C22" s="16">
        <v>0.7802</v>
      </c>
      <c r="D22" s="16">
        <f t="shared" si="0"/>
        <v>8.7999999999999988E-3</v>
      </c>
      <c r="E22" s="37">
        <v>7.3000000000000001E-3</v>
      </c>
      <c r="F22" s="46">
        <v>4.3E-3</v>
      </c>
      <c r="G22" s="46">
        <v>2.2700000000000001E-2</v>
      </c>
      <c r="H22" s="16">
        <v>3.0000000000000001E-3</v>
      </c>
      <c r="I22" s="16">
        <v>2E-3</v>
      </c>
      <c r="J22" s="16">
        <v>1.2E-2</v>
      </c>
      <c r="K22" s="17">
        <f t="shared" si="4"/>
        <v>-1.4999999999999987E-3</v>
      </c>
      <c r="L22" s="17">
        <f t="shared" si="1"/>
        <v>3.0000000000000001E-3</v>
      </c>
      <c r="M22" s="17">
        <f t="shared" si="2"/>
        <v>-1.54E-2</v>
      </c>
      <c r="N22" s="17">
        <f t="shared" si="3"/>
        <v>4.3E-3</v>
      </c>
      <c r="O22" s="4"/>
    </row>
    <row r="23" spans="1:15" ht="14.25">
      <c r="A23" s="74" t="s">
        <v>51</v>
      </c>
      <c r="B23" s="74"/>
      <c r="C23" s="19">
        <f>SUM(C17:C22)</f>
        <v>36.5578</v>
      </c>
      <c r="D23" s="19">
        <f t="shared" si="0"/>
        <v>34.307239999999993</v>
      </c>
      <c r="E23" s="36">
        <f t="shared" ref="E23:F23" si="9">SUM(E17:E22)</f>
        <v>35.890999999999998</v>
      </c>
      <c r="F23" s="36">
        <f t="shared" si="9"/>
        <v>34.662299999999995</v>
      </c>
      <c r="G23" s="50">
        <f t="shared" ref="G23:J23" si="10">SUM(G17:G22)</f>
        <v>34.200899999999997</v>
      </c>
      <c r="H23" s="19">
        <f t="shared" si="10"/>
        <v>35.104000000000006</v>
      </c>
      <c r="I23" s="19">
        <f t="shared" si="10"/>
        <v>35.005000000000003</v>
      </c>
      <c r="J23" s="19">
        <f t="shared" si="10"/>
        <v>32.564</v>
      </c>
      <c r="K23" s="20">
        <f t="shared" si="4"/>
        <v>1.5837600000000052</v>
      </c>
      <c r="L23" s="20">
        <f t="shared" si="1"/>
        <v>1.2287000000000035</v>
      </c>
      <c r="M23" s="20">
        <f t="shared" si="2"/>
        <v>1.690100000000001</v>
      </c>
      <c r="N23" s="20">
        <f t="shared" si="3"/>
        <v>0.78699999999999193</v>
      </c>
      <c r="O23" s="2"/>
    </row>
    <row r="24" spans="1:15" ht="14.25">
      <c r="A24" s="74" t="s">
        <v>52</v>
      </c>
      <c r="B24" s="74"/>
      <c r="C24" s="19">
        <f>C16+C23</f>
        <v>95.0411</v>
      </c>
      <c r="D24" s="19">
        <f t="shared" si="0"/>
        <v>90.254840000000002</v>
      </c>
      <c r="E24" s="36">
        <f t="shared" ref="E24:J24" si="11">E16+E23</f>
        <v>98.721299999999985</v>
      </c>
      <c r="F24" s="36">
        <f t="shared" si="11"/>
        <v>88.844799999999992</v>
      </c>
      <c r="G24" s="50">
        <f t="shared" si="11"/>
        <v>91.118400000000008</v>
      </c>
      <c r="H24" s="19">
        <f t="shared" si="11"/>
        <v>89.999000000000009</v>
      </c>
      <c r="I24" s="19">
        <f t="shared" si="11"/>
        <v>90.899000000000001</v>
      </c>
      <c r="J24" s="19">
        <f t="shared" si="11"/>
        <v>90.412999999999997</v>
      </c>
      <c r="K24" s="20">
        <f t="shared" si="4"/>
        <v>8.4664599999999837</v>
      </c>
      <c r="L24" s="20">
        <f t="shared" si="1"/>
        <v>9.876499999999993</v>
      </c>
      <c r="M24" s="20">
        <f t="shared" si="2"/>
        <v>7.6028999999999769</v>
      </c>
      <c r="N24" s="20">
        <f t="shared" si="3"/>
        <v>8.7222999999999757</v>
      </c>
      <c r="O24" s="2"/>
    </row>
    <row r="25" spans="1:15" ht="15">
      <c r="A25" s="42">
        <v>12</v>
      </c>
      <c r="B25" s="4" t="s">
        <v>53</v>
      </c>
      <c r="C25" s="16">
        <v>2.8151000000000002</v>
      </c>
      <c r="D25" s="16">
        <f>(F25+G25+H25+I25+J25)/5</f>
        <v>2.7875399999999999</v>
      </c>
      <c r="E25" s="37">
        <v>2.6798999999999999</v>
      </c>
      <c r="F25" s="46">
        <v>2.8477000000000001</v>
      </c>
      <c r="G25" s="46">
        <v>2.8490000000000002</v>
      </c>
      <c r="H25" s="16">
        <v>2.8610000000000002</v>
      </c>
      <c r="I25" s="16">
        <v>2.86</v>
      </c>
      <c r="J25" s="16">
        <v>2.52</v>
      </c>
      <c r="K25" s="17">
        <f t="shared" si="4"/>
        <v>-0.10763999999999996</v>
      </c>
      <c r="L25" s="17">
        <f t="shared" si="1"/>
        <v>-0.16780000000000017</v>
      </c>
      <c r="M25" s="17">
        <f t="shared" si="2"/>
        <v>-0.16910000000000025</v>
      </c>
      <c r="N25" s="17">
        <f t="shared" si="3"/>
        <v>-0.18110000000000026</v>
      </c>
      <c r="O25" s="4"/>
    </row>
    <row r="26" spans="1:15" ht="15">
      <c r="A26" s="42">
        <v>13</v>
      </c>
      <c r="B26" s="4" t="s">
        <v>54</v>
      </c>
      <c r="C26" s="16">
        <v>6.2339000000000002</v>
      </c>
      <c r="D26" s="16">
        <f t="shared" si="0"/>
        <v>6.34748</v>
      </c>
      <c r="E26" s="37">
        <v>7.8512000000000004</v>
      </c>
      <c r="F26" s="46">
        <v>7.7694000000000001</v>
      </c>
      <c r="G26" s="46">
        <v>7.2880000000000003</v>
      </c>
      <c r="H26" s="16">
        <v>5.3419999999999996</v>
      </c>
      <c r="I26" s="16">
        <v>5.71</v>
      </c>
      <c r="J26" s="16">
        <v>5.6280000000000001</v>
      </c>
      <c r="K26" s="17">
        <f t="shared" si="4"/>
        <v>1.5037200000000004</v>
      </c>
      <c r="L26" s="17">
        <f t="shared" si="1"/>
        <v>8.1800000000000317E-2</v>
      </c>
      <c r="M26" s="17">
        <f t="shared" si="2"/>
        <v>0.56320000000000014</v>
      </c>
      <c r="N26" s="17">
        <f t="shared" si="3"/>
        <v>2.5092000000000008</v>
      </c>
      <c r="O26" s="4"/>
    </row>
    <row r="27" spans="1:15" ht="15">
      <c r="A27" s="42">
        <v>14</v>
      </c>
      <c r="B27" s="4" t="s">
        <v>55</v>
      </c>
      <c r="C27" s="16">
        <v>10.3947</v>
      </c>
      <c r="D27" s="16">
        <f t="shared" si="0"/>
        <v>10.304663999999999</v>
      </c>
      <c r="E27" s="37">
        <v>11.5404</v>
      </c>
      <c r="F27" s="46">
        <v>10.6271</v>
      </c>
      <c r="G27" s="47">
        <v>11.000220000000001</v>
      </c>
      <c r="H27" s="16">
        <v>10.581</v>
      </c>
      <c r="I27" s="52">
        <v>10.455</v>
      </c>
      <c r="J27" s="52">
        <v>8.86</v>
      </c>
      <c r="K27" s="17">
        <f t="shared" si="4"/>
        <v>1.2357360000000011</v>
      </c>
      <c r="L27" s="17">
        <f t="shared" si="1"/>
        <v>0.91329999999999956</v>
      </c>
      <c r="M27" s="17">
        <f t="shared" si="2"/>
        <v>0.54017999999999944</v>
      </c>
      <c r="N27" s="17">
        <f t="shared" si="3"/>
        <v>0.95940000000000047</v>
      </c>
      <c r="O27" s="4"/>
    </row>
    <row r="28" spans="1:15" ht="15">
      <c r="A28" s="42">
        <v>15</v>
      </c>
      <c r="B28" s="4" t="s">
        <v>56</v>
      </c>
      <c r="C28" s="16">
        <v>1.6425000000000001</v>
      </c>
      <c r="D28" s="16">
        <f t="shared" si="0"/>
        <v>1.1334199999999999</v>
      </c>
      <c r="E28" s="37">
        <v>1.4665999999999999</v>
      </c>
      <c r="F28" s="46">
        <v>1.0267999999999999</v>
      </c>
      <c r="G28" s="46">
        <v>1.2573000000000001</v>
      </c>
      <c r="H28" s="16">
        <v>1.099</v>
      </c>
      <c r="I28" s="16">
        <v>1.2829999999999999</v>
      </c>
      <c r="J28" s="16">
        <v>1.0009999999999999</v>
      </c>
      <c r="K28" s="17">
        <f t="shared" si="4"/>
        <v>0.33318000000000003</v>
      </c>
      <c r="L28" s="17">
        <f t="shared" si="1"/>
        <v>0.43979999999999997</v>
      </c>
      <c r="M28" s="17">
        <f t="shared" si="2"/>
        <v>0.20929999999999982</v>
      </c>
      <c r="N28" s="17">
        <f t="shared" si="3"/>
        <v>0.36759999999999993</v>
      </c>
      <c r="O28" s="4"/>
    </row>
    <row r="29" spans="1:15" ht="14.25">
      <c r="A29" s="64" t="s">
        <v>57</v>
      </c>
      <c r="B29" s="65"/>
      <c r="C29" s="19">
        <f>SUM(C25:C28)</f>
        <v>21.086199999999998</v>
      </c>
      <c r="D29" s="19">
        <f t="shared" si="0"/>
        <v>20.573103999999997</v>
      </c>
      <c r="E29" s="36">
        <f t="shared" ref="E29:F29" si="12">SUM(E25:E28)</f>
        <v>23.5381</v>
      </c>
      <c r="F29" s="36">
        <f t="shared" si="12"/>
        <v>22.271000000000001</v>
      </c>
      <c r="G29" s="50">
        <f t="shared" ref="G29:J29" si="13">SUM(G25:G28)</f>
        <v>22.39452</v>
      </c>
      <c r="H29" s="19">
        <f t="shared" si="13"/>
        <v>19.882999999999999</v>
      </c>
      <c r="I29" s="19">
        <f t="shared" si="13"/>
        <v>20.308</v>
      </c>
      <c r="J29" s="19">
        <f t="shared" si="13"/>
        <v>18.009</v>
      </c>
      <c r="K29" s="20">
        <f t="shared" si="4"/>
        <v>2.9649960000000029</v>
      </c>
      <c r="L29" s="20">
        <f t="shared" si="1"/>
        <v>1.2670999999999992</v>
      </c>
      <c r="M29" s="20">
        <f t="shared" si="2"/>
        <v>1.14358</v>
      </c>
      <c r="N29" s="20">
        <f t="shared" si="3"/>
        <v>3.6551000000000009</v>
      </c>
      <c r="O29" s="2"/>
    </row>
    <row r="30" spans="1:15" ht="15">
      <c r="A30" s="42">
        <v>16</v>
      </c>
      <c r="B30" s="4" t="s">
        <v>58</v>
      </c>
      <c r="C30" s="16">
        <v>5.6500000000000002E-2</v>
      </c>
      <c r="D30" s="16">
        <f t="shared" si="0"/>
        <v>4.5999999999999999E-2</v>
      </c>
      <c r="E30" s="37">
        <v>4.7800000000000002E-2</v>
      </c>
      <c r="F30" s="46">
        <v>0.04</v>
      </c>
      <c r="G30" s="46">
        <v>4.9000000000000002E-2</v>
      </c>
      <c r="H30" s="16">
        <v>4.5999999999999999E-2</v>
      </c>
      <c r="I30" s="16">
        <v>4.4999999999999998E-2</v>
      </c>
      <c r="J30" s="16">
        <v>0.05</v>
      </c>
      <c r="K30" s="17">
        <f t="shared" si="4"/>
        <v>1.800000000000003E-3</v>
      </c>
      <c r="L30" s="17">
        <f t="shared" si="1"/>
        <v>7.8000000000000014E-3</v>
      </c>
      <c r="M30" s="17">
        <f t="shared" si="2"/>
        <v>-1.1999999999999997E-3</v>
      </c>
      <c r="N30" s="17">
        <f t="shared" si="3"/>
        <v>1.800000000000003E-3</v>
      </c>
      <c r="O30" s="4"/>
    </row>
    <row r="31" spans="1:15" ht="15">
      <c r="A31" s="42">
        <v>17</v>
      </c>
      <c r="B31" s="4" t="s">
        <v>59</v>
      </c>
      <c r="C31" s="16">
        <v>5.7869999999999999</v>
      </c>
      <c r="D31" s="23">
        <f>(F31)/1</f>
        <v>6.2893999999999997</v>
      </c>
      <c r="E31" s="37">
        <v>6.8316999999999997</v>
      </c>
      <c r="F31" s="46">
        <v>6.2893999999999997</v>
      </c>
      <c r="G31" s="46">
        <v>6.9798999999999998</v>
      </c>
      <c r="H31" s="16">
        <v>6.4470000000000001</v>
      </c>
      <c r="I31" s="16">
        <v>5.0490000000000004</v>
      </c>
      <c r="J31" s="16">
        <v>5.0369999999999999</v>
      </c>
      <c r="K31" s="17">
        <f>E31-D31</f>
        <v>0.5423</v>
      </c>
      <c r="L31" s="17">
        <f>E31-F31</f>
        <v>0.5423</v>
      </c>
      <c r="M31" s="17">
        <f>E31-G31</f>
        <v>-0.14820000000000011</v>
      </c>
      <c r="N31" s="17">
        <f>E31-H31</f>
        <v>0.3846999999999996</v>
      </c>
      <c r="O31" s="4"/>
    </row>
    <row r="32" spans="1:15" ht="15">
      <c r="A32" s="42">
        <v>18</v>
      </c>
      <c r="B32" s="4" t="s">
        <v>60</v>
      </c>
      <c r="C32" s="16"/>
      <c r="D32" s="16">
        <f t="shared" si="0"/>
        <v>26.194400000000002</v>
      </c>
      <c r="E32" s="37">
        <v>29.8734</v>
      </c>
      <c r="F32" s="46">
        <v>20.497</v>
      </c>
      <c r="G32" s="46">
        <v>23.847000000000001</v>
      </c>
      <c r="H32" s="16">
        <v>27.521000000000001</v>
      </c>
      <c r="I32" s="16">
        <v>30.658000000000001</v>
      </c>
      <c r="J32" s="16">
        <v>28.449000000000002</v>
      </c>
      <c r="K32" s="17">
        <f>E32-D32</f>
        <v>3.6789999999999985</v>
      </c>
      <c r="L32" s="17">
        <f>E32-F32</f>
        <v>9.3764000000000003</v>
      </c>
      <c r="M32" s="17">
        <f>E32-G32</f>
        <v>6.0263999999999989</v>
      </c>
      <c r="N32" s="17">
        <f>E32-H32</f>
        <v>2.3523999999999994</v>
      </c>
      <c r="O32" s="4"/>
    </row>
    <row r="33" spans="1:17" ht="15">
      <c r="A33" s="42">
        <v>19</v>
      </c>
      <c r="B33" s="4" t="s">
        <v>2</v>
      </c>
      <c r="C33" s="16"/>
      <c r="D33" s="16">
        <f t="shared" si="0"/>
        <v>4.4769399999999999</v>
      </c>
      <c r="E33" s="37">
        <v>3.8757000000000001</v>
      </c>
      <c r="F33" s="46">
        <v>4.0567000000000002</v>
      </c>
      <c r="G33" s="46">
        <v>4.5049999999999999</v>
      </c>
      <c r="H33" s="16">
        <v>4.7779999999999996</v>
      </c>
      <c r="I33" s="16">
        <v>4.2320000000000002</v>
      </c>
      <c r="J33" s="16">
        <v>4.8129999999999997</v>
      </c>
      <c r="K33" s="17">
        <f>E33-D33</f>
        <v>-0.60123999999999977</v>
      </c>
      <c r="L33" s="17">
        <f>E33-F33</f>
        <v>-0.18100000000000005</v>
      </c>
      <c r="M33" s="17">
        <f>E33-G33</f>
        <v>-0.62929999999999975</v>
      </c>
      <c r="N33" s="17">
        <f>E33-H33</f>
        <v>-0.90229999999999944</v>
      </c>
      <c r="O33" s="4"/>
    </row>
    <row r="34" spans="1:17">
      <c r="A34" s="74" t="s">
        <v>61</v>
      </c>
      <c r="B34" s="74"/>
      <c r="C34" s="19">
        <f t="shared" ref="C34:N34" si="14">C24+C29+C30+C31+C32+C33</f>
        <v>121.9708</v>
      </c>
      <c r="D34" s="19">
        <f t="shared" si="0"/>
        <v>147.50574399999999</v>
      </c>
      <c r="E34" s="36">
        <f>E24+E29+E30+E31+E32+E33</f>
        <v>162.88799999999998</v>
      </c>
      <c r="F34" s="36">
        <f t="shared" si="14"/>
        <v>141.99890000000002</v>
      </c>
      <c r="G34" s="36">
        <f t="shared" si="14"/>
        <v>148.89382000000001</v>
      </c>
      <c r="H34" s="36">
        <f t="shared" si="14"/>
        <v>148.67400000000001</v>
      </c>
      <c r="I34" s="36">
        <f t="shared" si="14"/>
        <v>151.191</v>
      </c>
      <c r="J34" s="36">
        <f t="shared" si="14"/>
        <v>146.77099999999999</v>
      </c>
      <c r="K34" s="19">
        <f t="shared" si="14"/>
        <v>15.053315999999985</v>
      </c>
      <c r="L34" s="19">
        <f t="shared" si="14"/>
        <v>20.889099999999992</v>
      </c>
      <c r="M34" s="19">
        <f t="shared" si="14"/>
        <v>13.994179999999975</v>
      </c>
      <c r="N34" s="19">
        <f t="shared" si="14"/>
        <v>14.213999999999974</v>
      </c>
      <c r="O34" s="4"/>
    </row>
    <row r="35" spans="1:17" s="25" customFormat="1">
      <c r="A35" s="12"/>
      <c r="B35" s="12"/>
      <c r="C35" s="24"/>
      <c r="D35" s="24"/>
      <c r="E35" s="24"/>
      <c r="F35" s="24"/>
      <c r="G35" s="32"/>
      <c r="H35" s="32"/>
      <c r="I35" s="32"/>
      <c r="J35" s="32"/>
      <c r="K35" s="24"/>
      <c r="L35" s="24"/>
      <c r="M35" s="24"/>
      <c r="N35" s="24"/>
      <c r="O35" s="3" t="s">
        <v>62</v>
      </c>
      <c r="P35" s="3"/>
    </row>
    <row r="36" spans="1:17" s="25" customFormat="1">
      <c r="A36" s="12"/>
      <c r="B36" s="12"/>
      <c r="C36" s="24"/>
      <c r="D36" s="24"/>
      <c r="E36" s="24"/>
      <c r="F36" s="24"/>
      <c r="G36" s="32"/>
      <c r="H36" s="32"/>
      <c r="I36" s="32"/>
      <c r="J36" s="32"/>
      <c r="K36" s="24"/>
      <c r="L36" s="24"/>
      <c r="M36" s="24"/>
      <c r="N36" s="24"/>
      <c r="O36" s="3"/>
      <c r="P36" s="3"/>
    </row>
    <row r="37" spans="1:17" s="25" customFormat="1">
      <c r="A37" s="12"/>
      <c r="B37" s="12"/>
      <c r="C37" s="24"/>
      <c r="D37" s="24"/>
      <c r="E37" s="24"/>
      <c r="F37" s="24"/>
      <c r="G37" s="32"/>
      <c r="H37" s="32"/>
      <c r="I37" s="32"/>
      <c r="J37" s="32"/>
      <c r="K37" s="24"/>
      <c r="L37" s="24"/>
      <c r="M37" s="24"/>
      <c r="N37" s="24"/>
      <c r="O37" s="3"/>
      <c r="P37" s="3"/>
    </row>
    <row r="38" spans="1:17" s="25" customFormat="1">
      <c r="A38" s="12"/>
      <c r="B38" s="12"/>
      <c r="C38" s="24"/>
      <c r="D38" s="24"/>
      <c r="E38" s="24"/>
      <c r="F38" s="24"/>
      <c r="G38" s="32"/>
      <c r="H38" s="32"/>
      <c r="I38" s="32"/>
      <c r="J38" s="32"/>
      <c r="K38" s="24"/>
      <c r="L38" s="24"/>
      <c r="M38" s="24"/>
      <c r="N38" s="24"/>
      <c r="O38" s="3"/>
      <c r="P38" s="3"/>
    </row>
    <row r="39" spans="1:17" s="25" customFormat="1">
      <c r="A39" s="12"/>
      <c r="B39" s="12"/>
      <c r="C39" s="24"/>
      <c r="D39" s="24"/>
      <c r="E39" s="24"/>
      <c r="F39" s="24"/>
      <c r="G39" s="32"/>
      <c r="H39" s="32"/>
      <c r="I39" s="32"/>
      <c r="J39" s="32"/>
      <c r="K39" s="24"/>
      <c r="L39" s="24"/>
      <c r="M39" s="24"/>
      <c r="N39" s="24"/>
      <c r="O39" s="3"/>
      <c r="P39" s="3"/>
    </row>
    <row r="40" spans="1:17" s="25" customFormat="1">
      <c r="A40" s="12"/>
      <c r="B40" s="12"/>
      <c r="C40" s="24"/>
      <c r="D40" s="24"/>
      <c r="E40" s="24"/>
      <c r="F40" s="24"/>
      <c r="G40" s="32"/>
      <c r="H40" s="32"/>
      <c r="I40" s="32"/>
      <c r="J40" s="32"/>
      <c r="K40" s="24"/>
      <c r="L40" s="24"/>
      <c r="M40" s="24"/>
      <c r="N40" s="24"/>
      <c r="O40" s="3"/>
      <c r="P40" s="3"/>
    </row>
    <row r="41" spans="1:17" s="25" customFormat="1">
      <c r="A41" s="12"/>
      <c r="B41" s="66" t="s">
        <v>81</v>
      </c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</row>
    <row r="42" spans="1:17" s="25" customFormat="1">
      <c r="A42" s="12"/>
      <c r="B42" s="12"/>
      <c r="C42" s="24"/>
      <c r="D42" s="24"/>
      <c r="E42" s="24"/>
      <c r="F42" s="26"/>
      <c r="G42" s="32"/>
      <c r="H42" s="39"/>
      <c r="I42" s="32"/>
      <c r="J42" s="32"/>
      <c r="K42" s="24"/>
      <c r="L42" s="24"/>
      <c r="M42" s="24"/>
      <c r="N42" s="24"/>
      <c r="O42" s="3"/>
      <c r="P42" s="3"/>
    </row>
    <row r="43" spans="1:17" s="25" customFormat="1">
      <c r="A43" s="12"/>
      <c r="B43" s="3"/>
      <c r="C43" s="14"/>
      <c r="D43" s="3"/>
      <c r="E43" s="3"/>
      <c r="F43" s="3"/>
      <c r="G43" s="31"/>
      <c r="H43" s="31"/>
      <c r="I43" s="31"/>
      <c r="J43" s="31"/>
      <c r="K43" s="3"/>
      <c r="L43" s="3"/>
      <c r="M43" s="3"/>
      <c r="N43" s="1" t="s">
        <v>0</v>
      </c>
      <c r="O43" s="3"/>
      <c r="P43" s="3"/>
    </row>
    <row r="44" spans="1:17" s="25" customFormat="1" ht="15" customHeight="1">
      <c r="A44" s="59" t="s">
        <v>3</v>
      </c>
      <c r="B44" s="58" t="s">
        <v>38</v>
      </c>
      <c r="C44" s="61" t="s">
        <v>79</v>
      </c>
      <c r="D44" s="62" t="s">
        <v>26</v>
      </c>
      <c r="E44" s="58" t="s">
        <v>23</v>
      </c>
      <c r="F44" s="58"/>
      <c r="G44" s="58"/>
      <c r="H44" s="58"/>
      <c r="I44" s="58"/>
      <c r="J44" s="58"/>
      <c r="K44" s="67" t="s">
        <v>37</v>
      </c>
      <c r="L44" s="68"/>
      <c r="M44" s="68"/>
      <c r="N44" s="69"/>
      <c r="O44" s="58" t="s">
        <v>5</v>
      </c>
      <c r="P44" s="3"/>
    </row>
    <row r="45" spans="1:17" s="25" customFormat="1" ht="49.5" customHeight="1">
      <c r="A45" s="60"/>
      <c r="B45" s="58"/>
      <c r="C45" s="61"/>
      <c r="D45" s="62"/>
      <c r="E45" s="54" t="s">
        <v>77</v>
      </c>
      <c r="F45" s="40">
        <v>2021</v>
      </c>
      <c r="G45" s="38">
        <v>2020</v>
      </c>
      <c r="H45" s="38">
        <v>2019</v>
      </c>
      <c r="I45" s="38">
        <v>2018</v>
      </c>
      <c r="J45" s="38">
        <v>2017</v>
      </c>
      <c r="K45" s="7" t="s">
        <v>29</v>
      </c>
      <c r="L45" s="38">
        <v>2021</v>
      </c>
      <c r="M45" s="38">
        <v>2020</v>
      </c>
      <c r="N45" s="38">
        <v>2019</v>
      </c>
      <c r="O45" s="58"/>
      <c r="P45" s="3"/>
    </row>
    <row r="46" spans="1:17" s="25" customFormat="1" ht="15">
      <c r="A46" s="6">
        <v>1</v>
      </c>
      <c r="B46" s="6">
        <v>2</v>
      </c>
      <c r="C46" s="15">
        <v>3</v>
      </c>
      <c r="D46" s="6">
        <v>4</v>
      </c>
      <c r="E46" s="53">
        <v>5</v>
      </c>
      <c r="F46" s="6">
        <v>6</v>
      </c>
      <c r="G46" s="6">
        <v>7</v>
      </c>
      <c r="H46" s="6">
        <v>8</v>
      </c>
      <c r="I46" s="6">
        <v>9</v>
      </c>
      <c r="J46" s="6">
        <v>10</v>
      </c>
      <c r="K46" s="8">
        <v>11</v>
      </c>
      <c r="L46" s="6">
        <v>12</v>
      </c>
      <c r="M46" s="6">
        <v>13</v>
      </c>
      <c r="N46" s="6">
        <v>14</v>
      </c>
      <c r="O46" s="6">
        <v>15</v>
      </c>
      <c r="P46" s="3"/>
    </row>
    <row r="47" spans="1:17" ht="18">
      <c r="A47" s="75" t="s">
        <v>63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</row>
    <row r="48" spans="1:17" ht="15">
      <c r="A48" s="42">
        <v>1</v>
      </c>
      <c r="B48" s="4" t="s">
        <v>39</v>
      </c>
      <c r="C48" s="16">
        <v>7.9699</v>
      </c>
      <c r="D48" s="16">
        <f t="shared" ref="D48:D73" si="15">(F48+G48+H48+I48+J48)/5</f>
        <v>8.1702419999999982</v>
      </c>
      <c r="E48" s="37">
        <v>8.6784300000000005</v>
      </c>
      <c r="F48" s="37">
        <v>8.1708099999999995</v>
      </c>
      <c r="G48" s="46">
        <v>8.3864199999999993</v>
      </c>
      <c r="H48" s="16">
        <v>8.2330400000000008</v>
      </c>
      <c r="I48" s="16">
        <v>8.0109399999999997</v>
      </c>
      <c r="J48" s="16">
        <v>8.0500000000000007</v>
      </c>
      <c r="K48" s="17">
        <f>E48-D48</f>
        <v>0.5081880000000023</v>
      </c>
      <c r="L48" s="17">
        <f>E48-F48</f>
        <v>0.50762000000000107</v>
      </c>
      <c r="M48" s="17">
        <f>E48-G48</f>
        <v>0.29201000000000121</v>
      </c>
      <c r="N48" s="17">
        <f>E48-H48</f>
        <v>0.44538999999999973</v>
      </c>
      <c r="O48" s="4"/>
      <c r="Q48" s="25"/>
    </row>
    <row r="49" spans="1:17" ht="15">
      <c r="A49" s="42">
        <v>2</v>
      </c>
      <c r="B49" s="4" t="s">
        <v>40</v>
      </c>
      <c r="C49" s="16">
        <v>0.57150000000000001</v>
      </c>
      <c r="D49" s="16">
        <f t="shared" si="15"/>
        <v>0.37736599999999998</v>
      </c>
      <c r="E49" s="35">
        <v>0.18190999999999999</v>
      </c>
      <c r="F49" s="35">
        <v>0.26202999999999999</v>
      </c>
      <c r="G49" s="51">
        <v>0.27223000000000003</v>
      </c>
      <c r="H49" s="17">
        <v>0.34046999999999999</v>
      </c>
      <c r="I49" s="17">
        <v>0.44409999999999999</v>
      </c>
      <c r="J49" s="17">
        <v>0.56799999999999995</v>
      </c>
      <c r="K49" s="17">
        <f t="shared" ref="K49:K72" si="16">E49-D49</f>
        <v>-0.19545599999999999</v>
      </c>
      <c r="L49" s="17">
        <f t="shared" ref="L49:L72" si="17">E49-F49</f>
        <v>-8.0119999999999997E-2</v>
      </c>
      <c r="M49" s="17">
        <f t="shared" ref="M49:M72" si="18">E49-G49</f>
        <v>-9.0320000000000039E-2</v>
      </c>
      <c r="N49" s="17">
        <f t="shared" ref="N49:N72" si="19">E49-H49</f>
        <v>-0.15856000000000001</v>
      </c>
      <c r="O49" s="4"/>
      <c r="Q49" s="14"/>
    </row>
    <row r="50" spans="1:17" ht="15">
      <c r="A50" s="42">
        <v>3</v>
      </c>
      <c r="B50" s="4" t="s">
        <v>41</v>
      </c>
      <c r="C50" s="22">
        <v>4.0956999999999999</v>
      </c>
      <c r="D50" s="16">
        <f t="shared" si="15"/>
        <v>1.6592420000000001</v>
      </c>
      <c r="E50" s="35">
        <v>1.84267</v>
      </c>
      <c r="F50" s="35">
        <v>1.6442699999999999</v>
      </c>
      <c r="G50" s="51">
        <v>1.83063</v>
      </c>
      <c r="H50" s="17">
        <v>1.71991</v>
      </c>
      <c r="I50" s="17">
        <v>1.5773999999999999</v>
      </c>
      <c r="J50" s="17">
        <v>1.524</v>
      </c>
      <c r="K50" s="17">
        <f t="shared" si="16"/>
        <v>0.18342799999999992</v>
      </c>
      <c r="L50" s="17">
        <f t="shared" si="17"/>
        <v>0.19840000000000013</v>
      </c>
      <c r="M50" s="17">
        <f t="shared" si="18"/>
        <v>1.2040000000000051E-2</v>
      </c>
      <c r="N50" s="17">
        <f t="shared" si="19"/>
        <v>0.12275999999999998</v>
      </c>
      <c r="O50" s="4"/>
      <c r="Q50" s="14"/>
    </row>
    <row r="51" spans="1:17" ht="15">
      <c r="A51" s="42">
        <v>4</v>
      </c>
      <c r="B51" s="4" t="s">
        <v>42</v>
      </c>
      <c r="C51" s="22">
        <v>3.0680999999999998</v>
      </c>
      <c r="D51" s="16">
        <f t="shared" si="15"/>
        <v>2.990942</v>
      </c>
      <c r="E51" s="35">
        <v>2.87825</v>
      </c>
      <c r="F51" s="35">
        <v>2.9313400000000001</v>
      </c>
      <c r="G51" s="51">
        <v>2.8554499999999998</v>
      </c>
      <c r="H51" s="17">
        <v>2.9935900000000002</v>
      </c>
      <c r="I51" s="17">
        <v>3.11233</v>
      </c>
      <c r="J51" s="17">
        <v>3.0619999999999998</v>
      </c>
      <c r="K51" s="17">
        <f t="shared" si="16"/>
        <v>-0.11269200000000001</v>
      </c>
      <c r="L51" s="17">
        <f t="shared" si="17"/>
        <v>-5.3090000000000082E-2</v>
      </c>
      <c r="M51" s="17">
        <f t="shared" si="18"/>
        <v>2.2800000000000153E-2</v>
      </c>
      <c r="N51" s="17">
        <f t="shared" si="19"/>
        <v>-0.11534000000000022</v>
      </c>
      <c r="O51" s="4"/>
      <c r="Q51" s="27"/>
    </row>
    <row r="52" spans="1:17" ht="15">
      <c r="A52" s="42">
        <v>5</v>
      </c>
      <c r="B52" s="4" t="s">
        <v>64</v>
      </c>
      <c r="C52" s="22">
        <v>0.25640000000000002</v>
      </c>
      <c r="D52" s="16">
        <f t="shared" si="15"/>
        <v>0.118968</v>
      </c>
      <c r="E52" s="35">
        <v>0.12182</v>
      </c>
      <c r="F52" s="35">
        <v>0.12175999999999999</v>
      </c>
      <c r="G52" s="51">
        <v>0.12991</v>
      </c>
      <c r="H52" s="17">
        <v>0.1195</v>
      </c>
      <c r="I52" s="17">
        <v>1.367E-2</v>
      </c>
      <c r="J52" s="17">
        <v>0.21</v>
      </c>
      <c r="K52" s="17">
        <f t="shared" si="16"/>
        <v>2.8519999999999934E-3</v>
      </c>
      <c r="L52" s="17">
        <f t="shared" si="17"/>
        <v>6.0000000000004494E-5</v>
      </c>
      <c r="M52" s="17">
        <f t="shared" si="18"/>
        <v>-8.09E-3</v>
      </c>
      <c r="N52" s="17">
        <f t="shared" si="19"/>
        <v>2.3200000000000026E-3</v>
      </c>
      <c r="O52" s="4"/>
      <c r="Q52" s="27"/>
    </row>
    <row r="53" spans="1:17" ht="14.25">
      <c r="A53" s="74" t="s">
        <v>65</v>
      </c>
      <c r="B53" s="74"/>
      <c r="C53" s="19">
        <f>SUM(C49:C52)</f>
        <v>7.9917000000000007</v>
      </c>
      <c r="D53" s="19">
        <f>(F53+G53+H53+I53+J53)/5</f>
        <v>5.1465180000000004</v>
      </c>
      <c r="E53" s="36">
        <f>SUM(E49:E52)</f>
        <v>5.0246499999999994</v>
      </c>
      <c r="F53" s="36">
        <f t="shared" ref="F53" si="20">SUM(F49:F52)</f>
        <v>4.9594000000000005</v>
      </c>
      <c r="G53" s="50">
        <f t="shared" ref="G53:J53" si="21">SUM(G49:G52)</f>
        <v>5.0882199999999997</v>
      </c>
      <c r="H53" s="36">
        <f t="shared" si="21"/>
        <v>5.17347</v>
      </c>
      <c r="I53" s="19">
        <f t="shared" si="21"/>
        <v>5.1475</v>
      </c>
      <c r="J53" s="19">
        <f t="shared" si="21"/>
        <v>5.3639999999999999</v>
      </c>
      <c r="K53" s="20">
        <f t="shared" si="16"/>
        <v>-0.12186800000000098</v>
      </c>
      <c r="L53" s="20">
        <f t="shared" si="17"/>
        <v>6.524999999999892E-2</v>
      </c>
      <c r="M53" s="20">
        <f t="shared" si="18"/>
        <v>-6.3570000000000348E-2</v>
      </c>
      <c r="N53" s="20">
        <f t="shared" si="19"/>
        <v>-0.14882000000000062</v>
      </c>
      <c r="O53" s="4"/>
      <c r="Q53" s="28"/>
    </row>
    <row r="54" spans="1:17" ht="14.25">
      <c r="A54" s="74" t="s">
        <v>66</v>
      </c>
      <c r="B54" s="74"/>
      <c r="C54" s="19">
        <f>C53+C48</f>
        <v>15.961600000000001</v>
      </c>
      <c r="D54" s="19">
        <f t="shared" si="15"/>
        <v>13.316759999999999</v>
      </c>
      <c r="E54" s="36">
        <f t="shared" ref="E54:G54" si="22">E53+E48</f>
        <v>13.70308</v>
      </c>
      <c r="F54" s="36">
        <f t="shared" si="22"/>
        <v>13.13021</v>
      </c>
      <c r="G54" s="50">
        <f t="shared" si="22"/>
        <v>13.474639999999999</v>
      </c>
      <c r="H54" s="36">
        <f>H53+H48</f>
        <v>13.406510000000001</v>
      </c>
      <c r="I54" s="19">
        <f>I53+I48</f>
        <v>13.158439999999999</v>
      </c>
      <c r="J54" s="19">
        <f t="shared" ref="J54" si="23">J53+J48</f>
        <v>13.414000000000001</v>
      </c>
      <c r="K54" s="20">
        <f t="shared" si="16"/>
        <v>0.38632000000000133</v>
      </c>
      <c r="L54" s="20">
        <f t="shared" si="17"/>
        <v>0.57286999999999999</v>
      </c>
      <c r="M54" s="20">
        <f t="shared" si="18"/>
        <v>0.22844000000000086</v>
      </c>
      <c r="N54" s="20">
        <f t="shared" si="19"/>
        <v>0.29656999999999911</v>
      </c>
      <c r="O54" s="4"/>
    </row>
    <row r="55" spans="1:17" ht="15">
      <c r="A55" s="42">
        <v>6</v>
      </c>
      <c r="B55" s="4" t="s">
        <v>46</v>
      </c>
      <c r="C55" s="16">
        <v>2.6280999999999999</v>
      </c>
      <c r="D55" s="16">
        <f t="shared" si="15"/>
        <v>2.367696</v>
      </c>
      <c r="E55" s="37">
        <v>2.2662</v>
      </c>
      <c r="F55" s="37">
        <v>2.3319399999999999</v>
      </c>
      <c r="G55" s="46">
        <v>2.2530000000000001</v>
      </c>
      <c r="H55" s="16">
        <v>2.07918</v>
      </c>
      <c r="I55" s="16">
        <v>2.49336</v>
      </c>
      <c r="J55" s="16">
        <v>2.681</v>
      </c>
      <c r="K55" s="17">
        <f t="shared" si="16"/>
        <v>-0.10149600000000003</v>
      </c>
      <c r="L55" s="17">
        <f t="shared" si="17"/>
        <v>-6.573999999999991E-2</v>
      </c>
      <c r="M55" s="17">
        <f t="shared" si="18"/>
        <v>1.3199999999999878E-2</v>
      </c>
      <c r="N55" s="17">
        <f t="shared" si="19"/>
        <v>0.18701999999999996</v>
      </c>
      <c r="O55" s="4"/>
    </row>
    <row r="56" spans="1:17" ht="15">
      <c r="A56" s="42">
        <v>7</v>
      </c>
      <c r="B56" s="4" t="s">
        <v>47</v>
      </c>
      <c r="C56" s="16">
        <v>1.0710999999999999</v>
      </c>
      <c r="D56" s="16">
        <f t="shared" si="15"/>
        <v>0.92795200000000011</v>
      </c>
      <c r="E56" s="37">
        <v>0.79944999999999999</v>
      </c>
      <c r="F56" s="37">
        <v>0.99053000000000002</v>
      </c>
      <c r="G56" s="46">
        <v>0.94081000000000004</v>
      </c>
      <c r="H56" s="16">
        <v>0.86046</v>
      </c>
      <c r="I56" s="16">
        <v>0.59796000000000005</v>
      </c>
      <c r="J56" s="16">
        <v>1.25</v>
      </c>
      <c r="K56" s="17">
        <f t="shared" si="16"/>
        <v>-0.12850200000000012</v>
      </c>
      <c r="L56" s="17">
        <f t="shared" si="17"/>
        <v>-0.19108000000000003</v>
      </c>
      <c r="M56" s="17">
        <f t="shared" si="18"/>
        <v>-0.14136000000000004</v>
      </c>
      <c r="N56" s="17">
        <f t="shared" si="19"/>
        <v>-6.1010000000000009E-2</v>
      </c>
      <c r="O56" s="4"/>
    </row>
    <row r="57" spans="1:17" ht="15">
      <c r="A57" s="42">
        <v>8</v>
      </c>
      <c r="B57" s="4" t="s">
        <v>48</v>
      </c>
      <c r="C57" s="22">
        <v>0.2034</v>
      </c>
      <c r="D57" s="16">
        <f t="shared" si="15"/>
        <v>0.153474</v>
      </c>
      <c r="E57" s="43">
        <v>0.14319999999999999</v>
      </c>
      <c r="F57" s="43">
        <v>0.13094</v>
      </c>
      <c r="G57" s="49">
        <v>0.14507999999999999</v>
      </c>
      <c r="H57" s="22">
        <v>0.11269</v>
      </c>
      <c r="I57" s="17">
        <v>0.10766000000000001</v>
      </c>
      <c r="J57" s="22">
        <v>0.27100000000000002</v>
      </c>
      <c r="K57" s="17">
        <f t="shared" si="16"/>
        <v>-1.0274000000000005E-2</v>
      </c>
      <c r="L57" s="17">
        <f t="shared" si="17"/>
        <v>1.2259999999999993E-2</v>
      </c>
      <c r="M57" s="17">
        <f t="shared" si="18"/>
        <v>-1.8799999999999928E-3</v>
      </c>
      <c r="N57" s="17">
        <f t="shared" si="19"/>
        <v>3.0509999999999995E-2</v>
      </c>
      <c r="O57" s="4"/>
    </row>
    <row r="58" spans="1:17" ht="15">
      <c r="A58" s="42">
        <v>9</v>
      </c>
      <c r="B58" s="4" t="s">
        <v>49</v>
      </c>
      <c r="C58" s="22">
        <v>1.1493</v>
      </c>
      <c r="D58" s="16">
        <f t="shared" si="15"/>
        <v>1.1538659999999998</v>
      </c>
      <c r="E58" s="43">
        <v>0.96792999999999996</v>
      </c>
      <c r="F58" s="43">
        <v>1.54749</v>
      </c>
      <c r="G58" s="49">
        <v>1.00441</v>
      </c>
      <c r="H58" s="22">
        <v>0.86897000000000002</v>
      </c>
      <c r="I58" s="17">
        <v>1.0674600000000001</v>
      </c>
      <c r="J58" s="22">
        <v>1.2809999999999999</v>
      </c>
      <c r="K58" s="17">
        <f t="shared" si="16"/>
        <v>-0.18593599999999988</v>
      </c>
      <c r="L58" s="17">
        <f t="shared" si="17"/>
        <v>-0.57956000000000008</v>
      </c>
      <c r="M58" s="17">
        <f t="shared" si="18"/>
        <v>-3.6480000000000068E-2</v>
      </c>
      <c r="N58" s="17">
        <f t="shared" si="19"/>
        <v>9.8959999999999937E-2</v>
      </c>
      <c r="O58" s="4"/>
    </row>
    <row r="59" spans="1:17" ht="15">
      <c r="A59" s="42">
        <v>10</v>
      </c>
      <c r="B59" s="4" t="s">
        <v>2</v>
      </c>
      <c r="C59" s="22">
        <v>5.0999999999999997E-2</v>
      </c>
      <c r="D59" s="16">
        <f t="shared" si="15"/>
        <v>3.9387999999999999E-2</v>
      </c>
      <c r="E59" s="43">
        <v>1.4590000000000001E-2</v>
      </c>
      <c r="F59" s="43">
        <v>2.7519999999999999E-2</v>
      </c>
      <c r="G59" s="49">
        <v>2.4080000000000001E-2</v>
      </c>
      <c r="H59" s="22">
        <v>2.299E-2</v>
      </c>
      <c r="I59" s="17">
        <v>5.0349999999999999E-2</v>
      </c>
      <c r="J59" s="22">
        <v>7.1999999999999995E-2</v>
      </c>
      <c r="K59" s="17">
        <f t="shared" si="16"/>
        <v>-2.4798000000000001E-2</v>
      </c>
      <c r="L59" s="17">
        <f t="shared" si="17"/>
        <v>-1.2929999999999999E-2</v>
      </c>
      <c r="M59" s="17">
        <f t="shared" si="18"/>
        <v>-9.4900000000000002E-3</v>
      </c>
      <c r="N59" s="17">
        <f t="shared" si="19"/>
        <v>-8.3999999999999995E-3</v>
      </c>
      <c r="O59" s="4"/>
    </row>
    <row r="60" spans="1:17" ht="14.25">
      <c r="A60" s="74" t="s">
        <v>51</v>
      </c>
      <c r="B60" s="74"/>
      <c r="C60" s="19">
        <f>SUM(C55:C59)</f>
        <v>5.1029</v>
      </c>
      <c r="D60" s="19">
        <f t="shared" si="15"/>
        <v>4.6423760000000005</v>
      </c>
      <c r="E60" s="36">
        <f>SUM(E55:E59)</f>
        <v>4.19137</v>
      </c>
      <c r="F60" s="36">
        <f>SUM(F55:F59)</f>
        <v>5.0284199999999997</v>
      </c>
      <c r="G60" s="50">
        <f t="shared" ref="G60:J60" si="24">SUM(G55:G59)</f>
        <v>4.3673799999999998</v>
      </c>
      <c r="H60" s="36">
        <f t="shared" si="24"/>
        <v>3.9442900000000001</v>
      </c>
      <c r="I60" s="19">
        <f t="shared" si="24"/>
        <v>4.3167900000000001</v>
      </c>
      <c r="J60" s="19">
        <f t="shared" si="24"/>
        <v>5.5549999999999997</v>
      </c>
      <c r="K60" s="20">
        <f t="shared" si="16"/>
        <v>-0.45100600000000046</v>
      </c>
      <c r="L60" s="20">
        <f t="shared" si="17"/>
        <v>-0.83704999999999963</v>
      </c>
      <c r="M60" s="20">
        <f t="shared" si="18"/>
        <v>-0.17600999999999978</v>
      </c>
      <c r="N60" s="20">
        <f t="shared" si="19"/>
        <v>0.24707999999999997</v>
      </c>
      <c r="O60" s="2"/>
    </row>
    <row r="61" spans="1:17" ht="14.25">
      <c r="A61" s="74" t="s">
        <v>52</v>
      </c>
      <c r="B61" s="74"/>
      <c r="C61" s="18">
        <f>C54+C60</f>
        <v>21.064500000000002</v>
      </c>
      <c r="D61" s="19">
        <f t="shared" si="15"/>
        <v>17.959136000000001</v>
      </c>
      <c r="E61" s="21">
        <f t="shared" ref="E61:G61" si="25">E54+E60</f>
        <v>17.894449999999999</v>
      </c>
      <c r="F61" s="21">
        <f t="shared" si="25"/>
        <v>18.158629999999999</v>
      </c>
      <c r="G61" s="48">
        <f t="shared" si="25"/>
        <v>17.842019999999998</v>
      </c>
      <c r="H61" s="21">
        <f>H54+H60</f>
        <v>17.3508</v>
      </c>
      <c r="I61" s="18">
        <f>I54+I60</f>
        <v>17.47523</v>
      </c>
      <c r="J61" s="18">
        <f t="shared" ref="J61" si="26">J54+J60</f>
        <v>18.969000000000001</v>
      </c>
      <c r="K61" s="20">
        <f t="shared" si="16"/>
        <v>-6.4686000000001798E-2</v>
      </c>
      <c r="L61" s="20">
        <f t="shared" si="17"/>
        <v>-0.26417999999999964</v>
      </c>
      <c r="M61" s="20">
        <f t="shared" si="18"/>
        <v>5.2430000000001087E-2</v>
      </c>
      <c r="N61" s="20">
        <f t="shared" si="19"/>
        <v>0.54364999999999952</v>
      </c>
      <c r="O61" s="4"/>
    </row>
    <row r="62" spans="1:17" ht="15">
      <c r="A62" s="42">
        <v>11</v>
      </c>
      <c r="B62" s="44" t="s">
        <v>67</v>
      </c>
      <c r="C62" s="22">
        <v>1.4008</v>
      </c>
      <c r="D62" s="16">
        <f t="shared" si="15"/>
        <v>1.087696</v>
      </c>
      <c r="E62" s="43">
        <v>0.72135000000000005</v>
      </c>
      <c r="F62" s="43">
        <v>1.00607</v>
      </c>
      <c r="G62" s="49">
        <v>1.4898100000000001</v>
      </c>
      <c r="H62" s="22">
        <v>1.0885400000000001</v>
      </c>
      <c r="I62" s="22">
        <v>0.77205999999999997</v>
      </c>
      <c r="J62" s="22">
        <v>1.0820000000000001</v>
      </c>
      <c r="K62" s="17">
        <f t="shared" si="16"/>
        <v>-0.36634599999999995</v>
      </c>
      <c r="L62" s="17">
        <f t="shared" si="17"/>
        <v>-0.28471999999999997</v>
      </c>
      <c r="M62" s="17">
        <f t="shared" si="18"/>
        <v>-0.76846000000000003</v>
      </c>
      <c r="N62" s="17">
        <f t="shared" si="19"/>
        <v>-0.36719000000000002</v>
      </c>
      <c r="O62" s="4"/>
    </row>
    <row r="63" spans="1:17" ht="15">
      <c r="A63" s="42">
        <v>12</v>
      </c>
      <c r="B63" s="44" t="s">
        <v>54</v>
      </c>
      <c r="C63" s="22">
        <v>15.7493</v>
      </c>
      <c r="D63" s="16">
        <f t="shared" si="15"/>
        <v>17.183118</v>
      </c>
      <c r="E63" s="43">
        <v>17.090229999999998</v>
      </c>
      <c r="F63" s="43">
        <v>19.096779999999999</v>
      </c>
      <c r="G63" s="49">
        <v>20.65333</v>
      </c>
      <c r="H63" s="22">
        <v>15.50372</v>
      </c>
      <c r="I63" s="22">
        <v>14.67576</v>
      </c>
      <c r="J63" s="22">
        <v>15.986000000000001</v>
      </c>
      <c r="K63" s="17">
        <f t="shared" si="16"/>
        <v>-9.288800000000208E-2</v>
      </c>
      <c r="L63" s="17">
        <f t="shared" si="17"/>
        <v>-2.0065500000000007</v>
      </c>
      <c r="M63" s="17">
        <f t="shared" si="18"/>
        <v>-3.5631000000000022</v>
      </c>
      <c r="N63" s="17">
        <f t="shared" si="19"/>
        <v>1.5865099999999988</v>
      </c>
      <c r="O63" s="4"/>
    </row>
    <row r="64" spans="1:17" ht="15">
      <c r="A64" s="42">
        <v>13</v>
      </c>
      <c r="B64" s="44" t="s">
        <v>56</v>
      </c>
      <c r="C64" s="22">
        <v>6.1969000000000003</v>
      </c>
      <c r="D64" s="16">
        <f t="shared" si="15"/>
        <v>5.3470719999999998</v>
      </c>
      <c r="E64" s="43">
        <v>6.9220499999999996</v>
      </c>
      <c r="F64" s="43">
        <v>6.1334</v>
      </c>
      <c r="G64" s="49">
        <v>5.4477000000000002</v>
      </c>
      <c r="H64" s="22">
        <v>5.77745</v>
      </c>
      <c r="I64" s="22">
        <v>4.2648099999999998</v>
      </c>
      <c r="J64" s="22">
        <v>5.1120000000000001</v>
      </c>
      <c r="K64" s="17">
        <f t="shared" si="16"/>
        <v>1.5749779999999998</v>
      </c>
      <c r="L64" s="17">
        <f t="shared" si="17"/>
        <v>0.78864999999999963</v>
      </c>
      <c r="M64" s="17">
        <f t="shared" si="18"/>
        <v>1.4743499999999994</v>
      </c>
      <c r="N64" s="17">
        <f t="shared" si="19"/>
        <v>1.1445999999999996</v>
      </c>
      <c r="O64" s="4"/>
    </row>
    <row r="65" spans="1:15" ht="15">
      <c r="A65" s="42">
        <v>14</v>
      </c>
      <c r="B65" s="44" t="s">
        <v>55</v>
      </c>
      <c r="C65" s="22">
        <v>1.1645000000000001</v>
      </c>
      <c r="D65" s="16">
        <f t="shared" si="15"/>
        <v>1.4760800000000001</v>
      </c>
      <c r="E65" s="43">
        <v>2.2155</v>
      </c>
      <c r="F65" s="43">
        <v>2.2422</v>
      </c>
      <c r="G65" s="49">
        <v>1.4920899999999999</v>
      </c>
      <c r="H65" s="22">
        <v>1.0031600000000001</v>
      </c>
      <c r="I65" s="22">
        <v>1.3549500000000001</v>
      </c>
      <c r="J65" s="22">
        <v>1.288</v>
      </c>
      <c r="K65" s="17">
        <f t="shared" si="16"/>
        <v>0.73941999999999997</v>
      </c>
      <c r="L65" s="17">
        <f t="shared" si="17"/>
        <v>-2.6699999999999946E-2</v>
      </c>
      <c r="M65" s="17">
        <f t="shared" si="18"/>
        <v>0.72341000000000011</v>
      </c>
      <c r="N65" s="17">
        <f t="shared" si="19"/>
        <v>1.21234</v>
      </c>
      <c r="O65" s="4"/>
    </row>
    <row r="66" spans="1:15" ht="15">
      <c r="A66" s="42">
        <v>15</v>
      </c>
      <c r="B66" s="44" t="s">
        <v>68</v>
      </c>
      <c r="C66" s="22">
        <v>3.61E-2</v>
      </c>
      <c r="D66" s="16">
        <f t="shared" si="15"/>
        <v>2.9944000000000005E-2</v>
      </c>
      <c r="E66" s="43">
        <v>1.268E-2</v>
      </c>
      <c r="F66" s="43">
        <v>3.1399999999999997E-2</v>
      </c>
      <c r="G66" s="49">
        <v>3.2599999999999997E-2</v>
      </c>
      <c r="H66" s="22">
        <v>3.9550000000000002E-2</v>
      </c>
      <c r="I66" s="22">
        <v>1.7000000000000001E-4</v>
      </c>
      <c r="J66" s="22">
        <v>4.5999999999999999E-2</v>
      </c>
      <c r="K66" s="17">
        <f t="shared" si="16"/>
        <v>-1.7264000000000005E-2</v>
      </c>
      <c r="L66" s="17">
        <f t="shared" si="17"/>
        <v>-1.8719999999999997E-2</v>
      </c>
      <c r="M66" s="17">
        <f t="shared" si="18"/>
        <v>-1.9919999999999997E-2</v>
      </c>
      <c r="N66" s="17">
        <f t="shared" si="19"/>
        <v>-2.6870000000000002E-2</v>
      </c>
      <c r="O66" s="4"/>
    </row>
    <row r="67" spans="1:15" ht="14.25">
      <c r="A67" s="64" t="s">
        <v>57</v>
      </c>
      <c r="B67" s="65"/>
      <c r="C67" s="19">
        <f>SUM(C62:C66)</f>
        <v>24.547599999999999</v>
      </c>
      <c r="D67" s="19">
        <f t="shared" si="15"/>
        <v>25.123910000000002</v>
      </c>
      <c r="E67" s="36">
        <f>SUM(E62:E66)</f>
        <v>26.961809999999996</v>
      </c>
      <c r="F67" s="36">
        <f t="shared" ref="F67" si="27">SUM(F62:F66)</f>
        <v>28.50985</v>
      </c>
      <c r="G67" s="50">
        <f t="shared" ref="G67" si="28">SUM(G62:G66)</f>
        <v>29.11553</v>
      </c>
      <c r="H67" s="36">
        <f>SUM(H62:H66)</f>
        <v>23.412419999999997</v>
      </c>
      <c r="I67" s="19">
        <f t="shared" ref="I67:J67" si="29">SUM(I62:I66)</f>
        <v>21.06775</v>
      </c>
      <c r="J67" s="19">
        <f t="shared" si="29"/>
        <v>23.513999999999999</v>
      </c>
      <c r="K67" s="20">
        <f t="shared" si="16"/>
        <v>1.8378999999999941</v>
      </c>
      <c r="L67" s="20">
        <f t="shared" si="17"/>
        <v>-1.5480400000000039</v>
      </c>
      <c r="M67" s="20">
        <f t="shared" si="18"/>
        <v>-2.1537200000000034</v>
      </c>
      <c r="N67" s="20">
        <f t="shared" si="19"/>
        <v>3.5493899999999989</v>
      </c>
      <c r="O67" s="4"/>
    </row>
    <row r="68" spans="1:15" ht="15">
      <c r="A68" s="42">
        <v>16</v>
      </c>
      <c r="B68" s="4" t="s">
        <v>59</v>
      </c>
      <c r="C68" s="16">
        <v>26.085999999999999</v>
      </c>
      <c r="D68" s="16">
        <f t="shared" si="15"/>
        <v>25.067650000000004</v>
      </c>
      <c r="E68" s="37">
        <v>25.489319999999999</v>
      </c>
      <c r="F68" s="37">
        <v>22.53933</v>
      </c>
      <c r="G68" s="46">
        <v>22.785150000000002</v>
      </c>
      <c r="H68" s="16">
        <v>26.645299999999999</v>
      </c>
      <c r="I68" s="16">
        <v>27.033470000000001</v>
      </c>
      <c r="J68" s="16">
        <v>26.335000000000001</v>
      </c>
      <c r="K68" s="17">
        <f t="shared" si="16"/>
        <v>0.42166999999999533</v>
      </c>
      <c r="L68" s="17">
        <f t="shared" si="17"/>
        <v>2.9499899999999997</v>
      </c>
      <c r="M68" s="17">
        <f t="shared" si="18"/>
        <v>2.7041699999999977</v>
      </c>
      <c r="N68" s="17">
        <f t="shared" si="19"/>
        <v>-1.1559799999999996</v>
      </c>
      <c r="O68" s="4"/>
    </row>
    <row r="69" spans="1:15" ht="15">
      <c r="A69" s="42">
        <v>17</v>
      </c>
      <c r="B69" s="4" t="s">
        <v>69</v>
      </c>
      <c r="C69" s="22"/>
      <c r="D69" s="16">
        <f t="shared" si="15"/>
        <v>0.21332000000000001</v>
      </c>
      <c r="E69" s="43">
        <v>0.42258000000000001</v>
      </c>
      <c r="F69" s="43">
        <v>0.49196000000000001</v>
      </c>
      <c r="G69" s="49">
        <v>0.16799</v>
      </c>
      <c r="H69" s="22">
        <v>5.79E-2</v>
      </c>
      <c r="I69" s="22">
        <v>0.23874999999999999</v>
      </c>
      <c r="J69" s="22">
        <v>0.11</v>
      </c>
      <c r="K69" s="17">
        <f t="shared" si="16"/>
        <v>0.20926</v>
      </c>
      <c r="L69" s="17">
        <f t="shared" si="17"/>
        <v>-6.9379999999999997E-2</v>
      </c>
      <c r="M69" s="17">
        <f t="shared" si="18"/>
        <v>0.25458999999999998</v>
      </c>
      <c r="N69" s="17">
        <f t="shared" si="19"/>
        <v>0.36468</v>
      </c>
      <c r="O69" s="4"/>
    </row>
    <row r="70" spans="1:15" ht="15">
      <c r="A70" s="42">
        <v>18</v>
      </c>
      <c r="B70" s="4" t="s">
        <v>70</v>
      </c>
      <c r="C70" s="16"/>
      <c r="D70" s="16">
        <f t="shared" si="15"/>
        <v>1.3690359999999999</v>
      </c>
      <c r="E70" s="37">
        <v>1.04081</v>
      </c>
      <c r="F70" s="37">
        <v>1.13778</v>
      </c>
      <c r="G70" s="46">
        <v>1.2071799999999999</v>
      </c>
      <c r="H70" s="16">
        <v>1.37696</v>
      </c>
      <c r="I70" s="16">
        <v>1.23126</v>
      </c>
      <c r="J70" s="16">
        <v>1.8919999999999999</v>
      </c>
      <c r="K70" s="17">
        <f t="shared" si="16"/>
        <v>-0.32822599999999991</v>
      </c>
      <c r="L70" s="17">
        <f t="shared" si="17"/>
        <v>-9.6970000000000001E-2</v>
      </c>
      <c r="M70" s="17">
        <f t="shared" si="18"/>
        <v>-0.16636999999999991</v>
      </c>
      <c r="N70" s="17">
        <f t="shared" si="19"/>
        <v>-0.33614999999999995</v>
      </c>
      <c r="O70" s="4"/>
    </row>
    <row r="71" spans="1:15" ht="15">
      <c r="A71" s="42">
        <v>19</v>
      </c>
      <c r="B71" s="4" t="s">
        <v>71</v>
      </c>
      <c r="C71" s="16"/>
      <c r="D71" s="16">
        <f t="shared" si="15"/>
        <v>2.2618200000000002</v>
      </c>
      <c r="E71" s="37">
        <v>2.6300500000000002</v>
      </c>
      <c r="F71" s="37">
        <v>2.6135100000000002</v>
      </c>
      <c r="G71" s="46">
        <v>2.4129499999999999</v>
      </c>
      <c r="H71" s="16">
        <v>2.1045600000000002</v>
      </c>
      <c r="I71" s="16">
        <v>2.0980799999999999</v>
      </c>
      <c r="J71" s="16">
        <v>2.08</v>
      </c>
      <c r="K71" s="17">
        <f t="shared" si="16"/>
        <v>0.36823000000000006</v>
      </c>
      <c r="L71" s="17">
        <f t="shared" si="17"/>
        <v>1.6539999999999999E-2</v>
      </c>
      <c r="M71" s="17">
        <f t="shared" si="18"/>
        <v>0.21710000000000029</v>
      </c>
      <c r="N71" s="17">
        <f t="shared" si="19"/>
        <v>0.52549000000000001</v>
      </c>
      <c r="O71" s="4"/>
    </row>
    <row r="72" spans="1:15" ht="15">
      <c r="A72" s="42">
        <v>20</v>
      </c>
      <c r="B72" s="4" t="s">
        <v>72</v>
      </c>
      <c r="C72" s="16"/>
      <c r="D72" s="16">
        <f t="shared" si="15"/>
        <v>10.738968</v>
      </c>
      <c r="E72" s="37">
        <v>10.897180000000001</v>
      </c>
      <c r="F72" s="37">
        <v>10.80711</v>
      </c>
      <c r="G72" s="46">
        <v>11.58826</v>
      </c>
      <c r="H72" s="16">
        <v>11.85407</v>
      </c>
      <c r="I72" s="16">
        <v>9.8623999999999992</v>
      </c>
      <c r="J72" s="16">
        <v>9.5830000000000002</v>
      </c>
      <c r="K72" s="17">
        <f t="shared" si="16"/>
        <v>0.15821200000000069</v>
      </c>
      <c r="L72" s="17">
        <f t="shared" si="17"/>
        <v>9.0070000000000761E-2</v>
      </c>
      <c r="M72" s="17">
        <f t="shared" si="18"/>
        <v>-0.69107999999999947</v>
      </c>
      <c r="N72" s="17">
        <f t="shared" si="19"/>
        <v>-0.95688999999999957</v>
      </c>
      <c r="O72" s="4"/>
    </row>
    <row r="73" spans="1:15">
      <c r="A73" s="74" t="s">
        <v>61</v>
      </c>
      <c r="B73" s="74"/>
      <c r="C73" s="19">
        <f>C61+C67+C68</f>
        <v>71.698099999999997</v>
      </c>
      <c r="D73" s="19">
        <f t="shared" si="15"/>
        <v>82.733840000000001</v>
      </c>
      <c r="E73" s="36">
        <f t="shared" ref="E73:N73" si="30">E61+E67+E68+E69+E70+E71+E72</f>
        <v>85.336199999999977</v>
      </c>
      <c r="F73" s="36">
        <f>F61+F67+F68+F69+F70+F71+F72</f>
        <v>84.258170000000007</v>
      </c>
      <c r="G73" s="36">
        <f>G61+G67+G68+G69+G70+G71+G72</f>
        <v>85.119079999999997</v>
      </c>
      <c r="H73" s="36">
        <f>H61+H67+H68+H69+H70+H71+H72</f>
        <v>82.802009999999996</v>
      </c>
      <c r="I73" s="36">
        <f t="shared" si="30"/>
        <v>79.006939999999986</v>
      </c>
      <c r="J73" s="36">
        <f t="shared" si="30"/>
        <v>82.483000000000004</v>
      </c>
      <c r="K73" s="19">
        <f t="shared" si="30"/>
        <v>2.6023599999999885</v>
      </c>
      <c r="L73" s="19">
        <f t="shared" si="30"/>
        <v>1.0780299999999969</v>
      </c>
      <c r="M73" s="19">
        <f t="shared" si="30"/>
        <v>0.21711999999999632</v>
      </c>
      <c r="N73" s="19">
        <f t="shared" si="30"/>
        <v>2.5341899999999993</v>
      </c>
      <c r="O73" s="4"/>
    </row>
    <row r="74" spans="1:15">
      <c r="H74" s="45" t="s">
        <v>73</v>
      </c>
    </row>
    <row r="76" spans="1:15">
      <c r="F76" s="14" t="s">
        <v>74</v>
      </c>
      <c r="G76" s="34"/>
      <c r="H76" s="34"/>
      <c r="I76" s="34"/>
      <c r="J76" s="34"/>
      <c r="K76" s="3"/>
    </row>
    <row r="77" spans="1:15">
      <c r="F77" s="14"/>
      <c r="G77" s="34"/>
      <c r="H77" s="34"/>
      <c r="I77" s="34"/>
      <c r="J77" s="34"/>
      <c r="K77" s="3"/>
    </row>
    <row r="78" spans="1:15">
      <c r="F78" s="14"/>
      <c r="G78" s="34"/>
      <c r="H78" s="34"/>
      <c r="I78" s="34"/>
      <c r="J78" s="34"/>
      <c r="K78" s="3"/>
    </row>
  </sheetData>
  <mergeCells count="31">
    <mergeCell ref="A61:B61"/>
    <mergeCell ref="A67:B67"/>
    <mergeCell ref="A73:B73"/>
    <mergeCell ref="K44:N44"/>
    <mergeCell ref="O44:O45"/>
    <mergeCell ref="A47:O47"/>
    <mergeCell ref="A53:B53"/>
    <mergeCell ref="A54:B54"/>
    <mergeCell ref="A60:B60"/>
    <mergeCell ref="E44:J44"/>
    <mergeCell ref="A34:B34"/>
    <mergeCell ref="A44:A45"/>
    <mergeCell ref="B44:B45"/>
    <mergeCell ref="C44:C45"/>
    <mergeCell ref="D44:D45"/>
    <mergeCell ref="B41:P41"/>
    <mergeCell ref="A29:B29"/>
    <mergeCell ref="A2:O2"/>
    <mergeCell ref="A3:O3"/>
    <mergeCell ref="A6:A7"/>
    <mergeCell ref="B6:B7"/>
    <mergeCell ref="C6:C7"/>
    <mergeCell ref="D6:D7"/>
    <mergeCell ref="E6:J6"/>
    <mergeCell ref="K6:N6"/>
    <mergeCell ref="O6:O7"/>
    <mergeCell ref="A9:O9"/>
    <mergeCell ref="A15:B15"/>
    <mergeCell ref="A16:B16"/>
    <mergeCell ref="A23:B23"/>
    <mergeCell ref="A24:B24"/>
  </mergeCells>
  <pageMargins left="0.74803149606299213" right="0.35433070866141736" top="0.11811023622047245" bottom="0.98425196850393704" header="3.937007874015748E-2" footer="0.51181102362204722"/>
  <pageSetup paperSize="9" scale="85" orientation="landscape" r:id="rId1"/>
  <headerFooter alignWithMargins="0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Coarse_cereals</vt:lpstr>
      <vt:lpstr>Raj_&amp;_Gujarat</vt:lpstr>
      <vt:lpstr>Coarse_cereals!Print_Area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Wipro</dc:creator>
  <cp:lastModifiedBy>Sanjay Kumar</cp:lastModifiedBy>
  <cp:lastPrinted>2022-09-30T05:02:55Z</cp:lastPrinted>
  <dcterms:created xsi:type="dcterms:W3CDTF">1996-10-14T23:33:28Z</dcterms:created>
  <dcterms:modified xsi:type="dcterms:W3CDTF">2022-09-30T05:03:30Z</dcterms:modified>
</cp:coreProperties>
</file>