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7980"/>
  </bookViews>
  <sheets>
    <sheet name="Nodal crop- Sugarcane" sheetId="12" r:id="rId1"/>
    <sheet name="Nodal State-UP" sheetId="10" r:id="rId2"/>
    <sheet name="Nodal State- Uttarakhand" sheetId="11" r:id="rId3"/>
  </sheets>
  <definedNames>
    <definedName name="_xlnm.Print_Area" localSheetId="2">'Nodal State- Uttarakhand'!$A$1:$M$78</definedName>
    <definedName name="_xlnm.Print_Area" localSheetId="1">'Nodal State-UP'!$A$1:$O$150</definedName>
  </definedNames>
  <calcPr calcId="124519"/>
</workbook>
</file>

<file path=xl/calcChain.xml><?xml version="1.0" encoding="utf-8"?>
<calcChain xmlns="http://schemas.openxmlformats.org/spreadsheetml/2006/main">
  <c r="E30" i="10"/>
  <c r="E28"/>
  <c r="E23"/>
  <c r="E18"/>
  <c r="I14" l="1"/>
  <c r="I15"/>
  <c r="I16"/>
  <c r="I17"/>
  <c r="F27" i="12" l="1"/>
  <c r="E27"/>
  <c r="D27"/>
  <c r="F27" i="11" l="1"/>
  <c r="K14" i="10"/>
  <c r="J14"/>
  <c r="L14" s="1"/>
  <c r="K15"/>
  <c r="J15"/>
  <c r="L15" s="1"/>
  <c r="K16"/>
  <c r="J16"/>
  <c r="L16" s="1"/>
  <c r="K17"/>
  <c r="J17"/>
  <c r="L17" s="1"/>
  <c r="I20"/>
  <c r="K20" s="1"/>
  <c r="J20"/>
  <c r="L20" s="1"/>
  <c r="I21"/>
  <c r="K21" s="1"/>
  <c r="J21"/>
  <c r="L21" s="1"/>
  <c r="I22"/>
  <c r="K22" s="1"/>
  <c r="J22"/>
  <c r="L22" s="1"/>
  <c r="I25"/>
  <c r="K25" s="1"/>
  <c r="J25"/>
  <c r="L25" s="1"/>
  <c r="I26"/>
  <c r="K26" s="1"/>
  <c r="J26"/>
  <c r="L26" s="1"/>
  <c r="I27"/>
  <c r="K27" s="1"/>
  <c r="J27"/>
  <c r="L27" s="1"/>
  <c r="J12"/>
  <c r="L12" s="1"/>
  <c r="I12"/>
  <c r="K12" s="1"/>
  <c r="H28"/>
  <c r="G28"/>
  <c r="F28"/>
  <c r="H23"/>
  <c r="G23"/>
  <c r="F23"/>
  <c r="H18"/>
  <c r="G18"/>
  <c r="F18"/>
  <c r="J23" l="1"/>
  <c r="L23" s="1"/>
  <c r="J28"/>
  <c r="L28" s="1"/>
  <c r="H30"/>
  <c r="G30"/>
  <c r="F30"/>
  <c r="I18"/>
  <c r="K18" s="1"/>
  <c r="I28"/>
  <c r="K28" s="1"/>
  <c r="I23"/>
  <c r="K23" s="1"/>
  <c r="J18"/>
  <c r="L18" s="1"/>
  <c r="J30" l="1"/>
  <c r="L30" s="1"/>
  <c r="I30"/>
  <c r="K30" s="1"/>
  <c r="G33" i="11"/>
  <c r="H33"/>
  <c r="F33"/>
  <c r="G27"/>
  <c r="H19"/>
  <c r="F19"/>
  <c r="G19"/>
  <c r="F35" l="1"/>
  <c r="G35"/>
  <c r="H35"/>
  <c r="E35"/>
  <c r="D35"/>
  <c r="D28" i="10"/>
  <c r="D23"/>
  <c r="D18"/>
  <c r="D30" l="1"/>
  <c r="I13" i="11"/>
  <c r="K13" s="1"/>
  <c r="J13"/>
  <c r="L13" s="1"/>
  <c r="I16"/>
  <c r="K16" s="1"/>
  <c r="J16"/>
  <c r="L16" s="1"/>
  <c r="I17"/>
  <c r="K17" s="1"/>
  <c r="J17"/>
  <c r="L17" s="1"/>
  <c r="I18"/>
  <c r="K18" s="1"/>
  <c r="J18"/>
  <c r="L18" s="1"/>
  <c r="I19"/>
  <c r="K19" s="1"/>
  <c r="J19"/>
  <c r="L19" s="1"/>
  <c r="I22"/>
  <c r="K22" s="1"/>
  <c r="J22"/>
  <c r="L22" s="1"/>
  <c r="I23"/>
  <c r="K23" s="1"/>
  <c r="J23"/>
  <c r="L23" s="1"/>
  <c r="I24"/>
  <c r="K24" s="1"/>
  <c r="J24"/>
  <c r="L24" s="1"/>
  <c r="I25"/>
  <c r="K25" s="1"/>
  <c r="J25"/>
  <c r="L25" s="1"/>
  <c r="I26"/>
  <c r="K26" s="1"/>
  <c r="J26"/>
  <c r="L26" s="1"/>
  <c r="I27"/>
  <c r="K27" s="1"/>
  <c r="J27"/>
  <c r="L27" s="1"/>
  <c r="I30"/>
  <c r="K30" s="1"/>
  <c r="J30"/>
  <c r="L30" s="1"/>
  <c r="I31"/>
  <c r="K31" s="1"/>
  <c r="J31"/>
  <c r="L31" s="1"/>
  <c r="I32"/>
  <c r="K32" s="1"/>
  <c r="J32"/>
  <c r="L32" s="1"/>
  <c r="I33"/>
  <c r="K33" s="1"/>
  <c r="J33"/>
  <c r="L33" s="1"/>
  <c r="I35"/>
  <c r="K35" s="1"/>
  <c r="J35"/>
  <c r="L35" s="1"/>
  <c r="I11"/>
  <c r="J11" l="1"/>
  <c r="L11" s="1"/>
  <c r="K11"/>
  <c r="C27" i="12" l="1"/>
  <c r="H26"/>
  <c r="J26" s="1"/>
  <c r="G26"/>
  <c r="I26" s="1"/>
  <c r="H25"/>
  <c r="J25" s="1"/>
  <c r="G25"/>
  <c r="I25" s="1"/>
  <c r="H24"/>
  <c r="J24" s="1"/>
  <c r="G24"/>
  <c r="I24" s="1"/>
  <c r="H23"/>
  <c r="J23" s="1"/>
  <c r="G23"/>
  <c r="I23" s="1"/>
  <c r="H22"/>
  <c r="J22" s="1"/>
  <c r="G22"/>
  <c r="I22" s="1"/>
  <c r="H21"/>
  <c r="J21" s="1"/>
  <c r="G21"/>
  <c r="I21" s="1"/>
  <c r="H20"/>
  <c r="J20" s="1"/>
  <c r="G20"/>
  <c r="I20" s="1"/>
  <c r="H19"/>
  <c r="J19" s="1"/>
  <c r="G19"/>
  <c r="I19" s="1"/>
  <c r="H18"/>
  <c r="J18" s="1"/>
  <c r="G18"/>
  <c r="I18" s="1"/>
  <c r="H17"/>
  <c r="J17" s="1"/>
  <c r="G17"/>
  <c r="I17" s="1"/>
  <c r="H16"/>
  <c r="J16" s="1"/>
  <c r="G16"/>
  <c r="I16" s="1"/>
  <c r="H15"/>
  <c r="J15" s="1"/>
  <c r="G15"/>
  <c r="I15" s="1"/>
  <c r="H14"/>
  <c r="J14" s="1"/>
  <c r="G14"/>
  <c r="I14" s="1"/>
  <c r="H13"/>
  <c r="J13" s="1"/>
  <c r="G13"/>
  <c r="I13" s="1"/>
  <c r="H12"/>
  <c r="J12" s="1"/>
  <c r="G12"/>
  <c r="I12" s="1"/>
  <c r="H11"/>
  <c r="J11" s="1"/>
  <c r="G11"/>
  <c r="I11" s="1"/>
  <c r="H10"/>
  <c r="J10" s="1"/>
  <c r="G10"/>
  <c r="I10" s="1"/>
  <c r="H27" l="1"/>
  <c r="J27" s="1"/>
  <c r="G27"/>
  <c r="I27" s="1"/>
</calcChain>
</file>

<file path=xl/sharedStrings.xml><?xml version="1.0" encoding="utf-8"?>
<sst xmlns="http://schemas.openxmlformats.org/spreadsheetml/2006/main" count="562" uniqueCount="269">
  <si>
    <t>Directorate of Sugarcane Development, Govt. of India, Lucknow</t>
  </si>
  <si>
    <t>(Area in lakh ha.)</t>
  </si>
  <si>
    <t>Sl. No.</t>
  </si>
  <si>
    <t>Crop</t>
  </si>
  <si>
    <t>Normal 
Area</t>
  </si>
  <si>
    <t xml:space="preserve">Target 
Area </t>
  </si>
  <si>
    <t xml:space="preserve">Normal of 
Correspond-
ing week 
</t>
  </si>
  <si>
    <t>Area Sown
(in lakh ha.)</t>
  </si>
  <si>
    <t>Crop condition</t>
  </si>
  <si>
    <t xml:space="preserve">Normal of Correspond-
ing week 
</t>
  </si>
  <si>
    <t>Normal</t>
  </si>
  <si>
    <t>S.No.</t>
  </si>
  <si>
    <t>B. Assigned state- Uttarakhand</t>
  </si>
  <si>
    <t xml:space="preserve">Normal of 
Corresponding week 
</t>
  </si>
  <si>
    <t>FRL (m)</t>
  </si>
  <si>
    <t xml:space="preserve">Current Reser.
 Level (m) </t>
  </si>
  <si>
    <t>Live Capacity At FRL 
(BCM)</t>
  </si>
  <si>
    <t>Current 
year</t>
  </si>
  <si>
    <t>Last 
year</t>
  </si>
  <si>
    <t>Last 10 year
average</t>
  </si>
  <si>
    <t xml:space="preserve">Dep. From
Normal 
Storage </t>
  </si>
  <si>
    <t>Storage as % of live capacity at FRL</t>
  </si>
  <si>
    <t>Name of 
Reservoir</t>
  </si>
  <si>
    <t>Ramganga</t>
  </si>
  <si>
    <t>Tehri</t>
  </si>
  <si>
    <t>Directorate of Sugarcane Development, Government of India, Lucknow</t>
  </si>
  <si>
    <t>(Area in Lakh ha)</t>
  </si>
  <si>
    <t>States</t>
  </si>
  <si>
    <t>Area Sown</t>
  </si>
  <si>
    <t xml:space="preserve"> %  Increase(+)/decrease(-) over</t>
  </si>
  <si>
    <t>Crop 
Condition</t>
  </si>
  <si>
    <t>Normal of Corresponding week</t>
  </si>
  <si>
    <t xml:space="preserve">Normal Area </t>
  </si>
  <si>
    <t>Andhra Pradesh</t>
  </si>
  <si>
    <t>Bihar</t>
  </si>
  <si>
    <t>Chhattisgarh</t>
  </si>
  <si>
    <t xml:space="preserve">Gujarat </t>
  </si>
  <si>
    <t xml:space="preserve">Haryana </t>
  </si>
  <si>
    <t>Karnataka</t>
  </si>
  <si>
    <t>Madhya Pradesh</t>
  </si>
  <si>
    <t xml:space="preserve">Maharashtra </t>
  </si>
  <si>
    <t>Odisha</t>
  </si>
  <si>
    <t xml:space="preserve">Punjab </t>
  </si>
  <si>
    <t xml:space="preserve">Tamil Nadu </t>
  </si>
  <si>
    <t>Telangana</t>
  </si>
  <si>
    <t>Uttar Pradesh</t>
  </si>
  <si>
    <t>Uttarakhand</t>
  </si>
  <si>
    <t>West Bengal</t>
  </si>
  <si>
    <t xml:space="preserve">All-India </t>
  </si>
  <si>
    <t>* DSD estimate based on Cane Commissioners/State Agri. Deptt. reports.</t>
  </si>
  <si>
    <t xml:space="preserve"> DES -Directorate of Economics &amp; Statistics</t>
  </si>
  <si>
    <t>Matatila</t>
  </si>
  <si>
    <t>Rihand</t>
  </si>
  <si>
    <t>Sharda Sagar</t>
  </si>
  <si>
    <t>Jirgo</t>
  </si>
  <si>
    <t>Current Live
Storage
(BCM)</t>
  </si>
  <si>
    <r>
      <t xml:space="preserve">Significant informations/ note: </t>
    </r>
    <r>
      <rPr>
        <b/>
        <sz val="16"/>
        <rFont val="Arial"/>
        <family val="2"/>
      </rPr>
      <t xml:space="preserve"> </t>
    </r>
  </si>
  <si>
    <t>Others States $</t>
  </si>
  <si>
    <t>Total Crop Coverage</t>
  </si>
  <si>
    <t>Assam</t>
  </si>
  <si>
    <t xml:space="preserve">Significant Information/ note: </t>
  </si>
  <si>
    <t>Sirsi</t>
  </si>
  <si>
    <t>Maudaha</t>
  </si>
  <si>
    <t>Rangawan</t>
  </si>
  <si>
    <t>Meja</t>
  </si>
  <si>
    <t>Groundnut</t>
  </si>
  <si>
    <t>Urd</t>
  </si>
  <si>
    <t>Mung</t>
  </si>
  <si>
    <t>Bajra</t>
  </si>
  <si>
    <t>Maize</t>
  </si>
  <si>
    <t>A. Assigned state- Uttar Pradesh</t>
  </si>
  <si>
    <t>Stoarage Status of Reserviors of Uttarakhand</t>
  </si>
  <si>
    <t xml:space="preserve">Significant informations/ note: </t>
  </si>
  <si>
    <t xml:space="preserve"> Table 2</t>
  </si>
  <si>
    <t>Difference of 2022 over</t>
  </si>
  <si>
    <t>% Increase (+)/
decrease(-) of 2022</t>
  </si>
  <si>
    <t>Av.2017
to 2021</t>
  </si>
  <si>
    <t>Nanak Sagar</t>
  </si>
  <si>
    <t>Sugar Season (Oct to Sep)-2022-23</t>
  </si>
  <si>
    <t>Crop Planting Season- 2021-22</t>
  </si>
  <si>
    <t>Difference of 2022-23 over</t>
  </si>
  <si>
    <t>2022-23*
(Sugar Season)</t>
  </si>
  <si>
    <t xml:space="preserve">     2021-22*     (Last Sugar Season)</t>
  </si>
  <si>
    <t>Last Sugar Season 
2021-22</t>
  </si>
  <si>
    <t xml:space="preserve">SDA
2022
</t>
  </si>
  <si>
    <t>$-Includes Manipur, Mizoram, Nagaland, Tripura, Goa, Arunachal Pradesh, Kerala, Jharkhand, Rajasthan,  etc.</t>
  </si>
  <si>
    <t xml:space="preserve">Normal of Corresponding week
(2017-18 to 2021-22) </t>
  </si>
  <si>
    <t>Paddy</t>
  </si>
  <si>
    <t>Jowar</t>
  </si>
  <si>
    <t>Other Coarse cereals</t>
  </si>
  <si>
    <t>Total Coarse cereals</t>
  </si>
  <si>
    <t>Arhar</t>
  </si>
  <si>
    <t>Total Pulses</t>
  </si>
  <si>
    <t>Soybean</t>
  </si>
  <si>
    <t>Til</t>
  </si>
  <si>
    <t>Total Oilseeds</t>
  </si>
  <si>
    <t xml:space="preserve"> 1. Crop-wise area coverage under different  Kharif crops during the year 2022</t>
  </si>
  <si>
    <t>Millets</t>
  </si>
  <si>
    <t>(ii) Sawan</t>
  </si>
  <si>
    <t>(iii) Ramdana</t>
  </si>
  <si>
    <t>Total Millets</t>
  </si>
  <si>
    <t>Pulses</t>
  </si>
  <si>
    <t>(i) Urd</t>
  </si>
  <si>
    <t>(iii) Arhar</t>
  </si>
  <si>
    <t>(iv) Rajma</t>
  </si>
  <si>
    <t>(v) Bhatt</t>
  </si>
  <si>
    <t>Total pulses</t>
  </si>
  <si>
    <t>Oilseed</t>
  </si>
  <si>
    <r>
      <t xml:space="preserve"> </t>
    </r>
    <r>
      <rPr>
        <sz val="16"/>
        <color indexed="8"/>
        <rFont val="Arial"/>
        <family val="2"/>
      </rPr>
      <t>(i) Ground Nut</t>
    </r>
  </si>
  <si>
    <t>(ii) Till</t>
  </si>
  <si>
    <t>(iii) Soyabean</t>
  </si>
  <si>
    <t>Total oilseed</t>
  </si>
  <si>
    <t>Total Coverage</t>
  </si>
  <si>
    <t xml:space="preserve"> (DES) 
 2016-17 to 2020-21</t>
  </si>
  <si>
    <t>(ii) Gahat  (Horse Gram)</t>
  </si>
  <si>
    <r>
      <t xml:space="preserve"> </t>
    </r>
    <r>
      <rPr>
        <sz val="16"/>
        <color indexed="8"/>
        <rFont val="Arial"/>
        <family val="2"/>
      </rPr>
      <t>(i) Mandua (Finger Millet)</t>
    </r>
  </si>
  <si>
    <t>Normal Area (DES)
(Avg. 2016-17 to 2020-21)</t>
  </si>
  <si>
    <r>
      <rPr>
        <b/>
        <sz val="16"/>
        <rFont val="Arial"/>
        <family val="2"/>
      </rPr>
      <t>Status of Southwest Monsoon, 2022:</t>
    </r>
    <r>
      <rPr>
        <sz val="16"/>
        <rFont val="Arial"/>
        <family val="2"/>
      </rPr>
      <t xml:space="preserve"> Southwest monsoon seasonal, 2022 (June to September) rainfall over the country as a whole is most likely to be normal (96 to 104%).The monsoon has covered entire Uttar Pradesh but it is weak.  
</t>
    </r>
  </si>
  <si>
    <t xml:space="preserve"> Table 3</t>
  </si>
  <si>
    <t>Status of Rainfall in Uttar Pradesh during Monsoon season, 2022</t>
  </si>
  <si>
    <t>Category of Rainfall</t>
  </si>
  <si>
    <t>No of Districts</t>
  </si>
  <si>
    <t>Name of Districts</t>
  </si>
  <si>
    <t>Large Excess (60% or more)</t>
  </si>
  <si>
    <t>Excess (20% to 59%)</t>
  </si>
  <si>
    <t>Normal (-19% to 19%)</t>
  </si>
  <si>
    <t>Deficient (-59% to -20%)</t>
  </si>
  <si>
    <t>Large Deficient (-99% to -60%)</t>
  </si>
  <si>
    <t>No rain (-100%)</t>
  </si>
  <si>
    <t xml:space="preserve"> Table 4</t>
  </si>
  <si>
    <t>DISTRICT-WISE RAINFALL DISTRIBUTION</t>
  </si>
  <si>
    <t>S NO</t>
  </si>
  <si>
    <t>STATE/ DISTRICT</t>
  </si>
  <si>
    <t>%DEP.</t>
  </si>
  <si>
    <t>CAT.</t>
  </si>
  <si>
    <t>% DEP.</t>
  </si>
  <si>
    <t>UTTAR PRADESH</t>
  </si>
  <si>
    <t>N</t>
  </si>
  <si>
    <t>D</t>
  </si>
  <si>
    <t>EAST U.P.</t>
  </si>
  <si>
    <t>AMBEDKARNAGAR</t>
  </si>
  <si>
    <t>LD</t>
  </si>
  <si>
    <t>AMETHI</t>
  </si>
  <si>
    <t>AYODHYA</t>
  </si>
  <si>
    <t>AZAMGARH</t>
  </si>
  <si>
    <t>BAHRAICH</t>
  </si>
  <si>
    <t>BALLIA</t>
  </si>
  <si>
    <t>BALRAMPUR</t>
  </si>
  <si>
    <t>BANDA</t>
  </si>
  <si>
    <t>BARABANKI</t>
  </si>
  <si>
    <t>BASTI</t>
  </si>
  <si>
    <t>CHANDAULI</t>
  </si>
  <si>
    <t>CHITRAKOOT</t>
  </si>
  <si>
    <t>DEORIA</t>
  </si>
  <si>
    <t>LE</t>
  </si>
  <si>
    <t>FARRUKHABAD</t>
  </si>
  <si>
    <t>FATEHPUR</t>
  </si>
  <si>
    <t>GAZIPUR</t>
  </si>
  <si>
    <t>GONDA</t>
  </si>
  <si>
    <t>GORAKHPUR</t>
  </si>
  <si>
    <t>HARDOI</t>
  </si>
  <si>
    <t>JAUNPUR</t>
  </si>
  <si>
    <t>KANNAUJ</t>
  </si>
  <si>
    <t>KANPUR</t>
  </si>
  <si>
    <t>KANPUR DEHAT</t>
  </si>
  <si>
    <t>KAUSHAMBI</t>
  </si>
  <si>
    <t>KHERI</t>
  </si>
  <si>
    <t>KUSHINAGAR</t>
  </si>
  <si>
    <t>LUCKNOW</t>
  </si>
  <si>
    <t>MAHARAJGANJ</t>
  </si>
  <si>
    <t>MAU</t>
  </si>
  <si>
    <t>MIRZAPUR</t>
  </si>
  <si>
    <t>E</t>
  </si>
  <si>
    <t>PRATAPGARH</t>
  </si>
  <si>
    <t>PRAYAGRAJ</t>
  </si>
  <si>
    <t>RAIBEARELI</t>
  </si>
  <si>
    <t>SANTKABIRNAGAR</t>
  </si>
  <si>
    <t>SANTRAVIDASNAGAR</t>
  </si>
  <si>
    <t>SHRAWASTI</t>
  </si>
  <si>
    <t>SIDDHARTHNAGAR</t>
  </si>
  <si>
    <t>SITAPUR</t>
  </si>
  <si>
    <t>SONBHADRA</t>
  </si>
  <si>
    <t>SULTANPUR</t>
  </si>
  <si>
    <t>UNNAO</t>
  </si>
  <si>
    <t>VARANASI</t>
  </si>
  <si>
    <t>WEST U.P.</t>
  </si>
  <si>
    <t>AGRA</t>
  </si>
  <si>
    <t>ALIGARH</t>
  </si>
  <si>
    <t>AURAIYA</t>
  </si>
  <si>
    <t>BADAUN</t>
  </si>
  <si>
    <t>BAGHPAT</t>
  </si>
  <si>
    <t>BAREILLY</t>
  </si>
  <si>
    <t>BIJNOR</t>
  </si>
  <si>
    <t>BULANDSAHAR</t>
  </si>
  <si>
    <t>ETAH</t>
  </si>
  <si>
    <t>ETAWAH</t>
  </si>
  <si>
    <t>FIROZABAD</t>
  </si>
  <si>
    <t>GAUTAMBUDHNAGAR</t>
  </si>
  <si>
    <t>GHAZIABAD</t>
  </si>
  <si>
    <t>HAMIRPUR</t>
  </si>
  <si>
    <t>HAPUR</t>
  </si>
  <si>
    <t>JALAUN</t>
  </si>
  <si>
    <t>JHANSI</t>
  </si>
  <si>
    <t>JYOTIBAPHULE NAGAR</t>
  </si>
  <si>
    <t>KANSHIRAMNAGAR</t>
  </si>
  <si>
    <t>LALITPUR</t>
  </si>
  <si>
    <t>MAHAMAYANAGAR</t>
  </si>
  <si>
    <t>MAHOBA</t>
  </si>
  <si>
    <t>MAINPURI</t>
  </si>
  <si>
    <t>MATHURA</t>
  </si>
  <si>
    <t>MEERUT</t>
  </si>
  <si>
    <t>MORADABAD</t>
  </si>
  <si>
    <t>MUZAFARNAGAR</t>
  </si>
  <si>
    <t>PILHIBHIT</t>
  </si>
  <si>
    <t>RAMPUR</t>
  </si>
  <si>
    <t>SAMBHAL</t>
  </si>
  <si>
    <t>SHAHJAHANPUR</t>
  </si>
  <si>
    <t>SHAMLI</t>
  </si>
  <si>
    <t>SHARANPUR</t>
  </si>
  <si>
    <t>Status of Rainfall in Uttarakhand during Monsoon season, 2022</t>
  </si>
  <si>
    <t>Table 4</t>
  </si>
  <si>
    <t>UTTARAKHAND</t>
  </si>
  <si>
    <t>ALMORA</t>
  </si>
  <si>
    <t>BAGESHWAR</t>
  </si>
  <si>
    <t>CHAMOLI</t>
  </si>
  <si>
    <t>CHAMPAWAT</t>
  </si>
  <si>
    <t>DEHRADUN</t>
  </si>
  <si>
    <t>HARIDWAR</t>
  </si>
  <si>
    <t>NANITAL</t>
  </si>
  <si>
    <t>PAURI GARHWAL</t>
  </si>
  <si>
    <t>PITHORAGARH</t>
  </si>
  <si>
    <t>RUDRAPRAYAG</t>
  </si>
  <si>
    <t>TEHRI GARWAL</t>
  </si>
  <si>
    <t>UDHAM SINGH NAGAR</t>
  </si>
  <si>
    <t>UTTARKASHI</t>
  </si>
  <si>
    <t>ACTUAL
(mm)</t>
  </si>
  <si>
    <t>NORMAL
(mm)</t>
  </si>
  <si>
    <r>
      <rPr>
        <b/>
        <sz val="16"/>
        <rFont val="Arial"/>
        <family val="2"/>
      </rPr>
      <t xml:space="preserve">Sowing/ planting position: </t>
    </r>
    <r>
      <rPr>
        <sz val="16"/>
        <rFont val="Arial"/>
        <family val="2"/>
      </rPr>
      <t>Sowing of  Kharif, 2022 crops is completed in the state, however final report is awaited from the state.The area coverage is 4.48 lakh ha against last year correspondling period area coverage of 4.40 lakh ha. So far nearly 99.78 % coverage has been achieved against target area. State has revised correspondling period area coverage data according to state revenue department report. Crop condition &amp; input supply is normal in the state.</t>
    </r>
  </si>
  <si>
    <t>Storage Status of Reservoirs of U.P.</t>
  </si>
  <si>
    <r>
      <rPr>
        <b/>
        <u/>
        <sz val="16"/>
        <rFont val="Arial"/>
        <family val="2"/>
      </rPr>
      <t>Sowing/ planting position:</t>
    </r>
    <r>
      <rPr>
        <b/>
        <sz val="16"/>
        <rFont val="Arial"/>
        <family val="2"/>
      </rPr>
      <t xml:space="preserve"> </t>
    </r>
    <r>
      <rPr>
        <sz val="16"/>
        <rFont val="Arial"/>
        <family val="2"/>
      </rPr>
      <t xml:space="preserve">Sowing of  Kharif, 2022 crops is completed in the state.The area coverage is 94.54 lakh ha against last year correspondling period area coverage of 96.15 lakh ha. So far nearly 98.45% coverage has been achieved against the state area coverage target. Crop condition &amp; input supply is normal in the state. As interacted with the field officials, it was informed that low area coverage in comparison to last year correspondling period area because of poor/weak monsoon in the state. </t>
    </r>
  </si>
  <si>
    <r>
      <t xml:space="preserve">Eastern U.P.-    </t>
    </r>
    <r>
      <rPr>
        <b/>
        <sz val="14"/>
        <rFont val="Arial"/>
        <family val="2"/>
      </rPr>
      <t>0</t>
    </r>
    <r>
      <rPr>
        <sz val="14"/>
        <rFont val="Arial"/>
        <family val="2"/>
      </rPr>
      <t xml:space="preserve">
Western U.P.-   </t>
    </r>
    <r>
      <rPr>
        <b/>
        <sz val="14"/>
        <rFont val="Arial"/>
        <family val="2"/>
      </rPr>
      <t>0
Total- 0</t>
    </r>
  </si>
  <si>
    <r>
      <rPr>
        <b/>
        <sz val="14"/>
        <rFont val="Arial"/>
        <family val="2"/>
      </rPr>
      <t>Eastern U.P.-</t>
    </r>
    <r>
      <rPr>
        <sz val="14"/>
        <rFont val="Arial"/>
        <family val="2"/>
      </rPr>
      <t xml:space="preserve">                  
</t>
    </r>
    <r>
      <rPr>
        <b/>
        <sz val="14"/>
        <rFont val="Arial"/>
        <family val="2"/>
      </rPr>
      <t>Western U.P.-</t>
    </r>
    <r>
      <rPr>
        <sz val="14"/>
        <rFont val="Arial"/>
        <family val="2"/>
      </rPr>
      <t xml:space="preserve">        </t>
    </r>
  </si>
  <si>
    <r>
      <t xml:space="preserve">Eastern U.P.-    </t>
    </r>
    <r>
      <rPr>
        <b/>
        <sz val="14"/>
        <rFont val="Arial"/>
        <family val="2"/>
      </rPr>
      <t>0</t>
    </r>
    <r>
      <rPr>
        <sz val="14"/>
        <rFont val="Arial"/>
        <family val="2"/>
      </rPr>
      <t xml:space="preserve">
Western U.P.-  </t>
    </r>
    <r>
      <rPr>
        <b/>
        <sz val="14"/>
        <rFont val="Arial"/>
        <family val="2"/>
      </rPr>
      <t xml:space="preserve"> 0
Total- 0</t>
    </r>
  </si>
  <si>
    <r>
      <t xml:space="preserve">Eastern U.P.- 
Western U.P.- </t>
    </r>
    <r>
      <rPr>
        <sz val="14"/>
        <rFont val="Arial"/>
        <family val="2"/>
      </rPr>
      <t xml:space="preserve">   </t>
    </r>
  </si>
  <si>
    <r>
      <rPr>
        <b/>
        <sz val="16"/>
        <rFont val="Arial"/>
        <family val="2"/>
      </rPr>
      <t>Status of Southwest Monsoon, 2022:</t>
    </r>
    <r>
      <rPr>
        <sz val="16"/>
        <rFont val="Arial"/>
        <family val="2"/>
      </rPr>
      <t xml:space="preserve"> Southwest monsoon seasonal, 2022 (June to September) rainfall over the country as a whole is most likely to be normal (96 to 104%). The monsoon has covered entire Uttarakhand. </t>
    </r>
  </si>
  <si>
    <t>Bageshwar &amp; Chamoli.</t>
  </si>
  <si>
    <r>
      <rPr>
        <b/>
        <sz val="16"/>
        <rFont val="Arial"/>
        <family val="2"/>
      </rPr>
      <t>All India Position:</t>
    </r>
    <r>
      <rPr>
        <sz val="16"/>
        <rFont val="Arial"/>
        <family val="2"/>
      </rPr>
      <t xml:space="preserve"> The area coverage is 55.73 lakh ha against last year correspondling period area coverage of 55.22 lakh ha. So far nearly 117.62% coverage has been achieved against normal area. 
</t>
    </r>
  </si>
  <si>
    <t>(a) State-wise area coverage under Sugarcane crop as on 29.09.2022 (Final)</t>
  </si>
  <si>
    <r>
      <t xml:space="preserve">Rainfall position (22.09.2022- 28.09.2022): </t>
    </r>
    <r>
      <rPr>
        <sz val="16"/>
        <rFont val="Arial"/>
        <family val="2"/>
      </rPr>
      <t xml:space="preserve">State has received 67.0 mm actual rainfall against the normal 22.9 mm indicating 193% more departure from normal rainfall. </t>
    </r>
    <r>
      <rPr>
        <b/>
        <sz val="16"/>
        <rFont val="Arial"/>
        <family val="2"/>
      </rPr>
      <t xml:space="preserve">
- In Eastern U.P.,</t>
    </r>
    <r>
      <rPr>
        <sz val="16"/>
        <rFont val="Arial"/>
        <family val="2"/>
      </rPr>
      <t xml:space="preserve"> Acutal rainfall was 39.3 mm against 28.6 mm normal rainfalls indicating 37% more departure from normal rainfall.
</t>
    </r>
    <r>
      <rPr>
        <b/>
        <sz val="16"/>
        <rFont val="Arial"/>
        <family val="2"/>
      </rPr>
      <t>- In Western U.P.,</t>
    </r>
    <r>
      <rPr>
        <sz val="16"/>
        <rFont val="Arial"/>
        <family val="2"/>
      </rPr>
      <t xml:space="preserve"> Acutal rainfall was 106.7 mm against 15.2 mm normal rainfalls indicating 611% more departure from normal rainfall. All districts of western U.P. have received good rainfall.
Category-wise cumulative rainfall position &amp; District wise rainfall position is given in </t>
    </r>
    <r>
      <rPr>
        <b/>
        <sz val="16"/>
        <rFont val="Arial"/>
        <family val="2"/>
      </rPr>
      <t>Table 3 &amp; 4</t>
    </r>
    <r>
      <rPr>
        <sz val="16"/>
        <rFont val="Arial"/>
        <family val="2"/>
      </rPr>
      <t xml:space="preserve">, respectively. 
</t>
    </r>
  </si>
  <si>
    <t>As on 22.09.2022</t>
  </si>
  <si>
    <t xml:space="preserve">(Cumulative rainfall from 01.06.2022- 28.09.2022) </t>
  </si>
  <si>
    <r>
      <t xml:space="preserve">Eastern U.P.-   </t>
    </r>
    <r>
      <rPr>
        <b/>
        <sz val="14"/>
        <rFont val="Arial"/>
        <family val="2"/>
      </rPr>
      <t>2</t>
    </r>
    <r>
      <rPr>
        <sz val="14"/>
        <rFont val="Arial"/>
        <family val="2"/>
      </rPr>
      <t xml:space="preserve">
Western U.P.-  </t>
    </r>
    <r>
      <rPr>
        <b/>
        <sz val="14"/>
        <rFont val="Arial"/>
        <family val="2"/>
      </rPr>
      <t>3
Total- 5</t>
    </r>
  </si>
  <si>
    <r>
      <t xml:space="preserve">Eastern U.P.-   </t>
    </r>
    <r>
      <rPr>
        <b/>
        <sz val="14"/>
        <rFont val="Arial"/>
        <family val="2"/>
      </rPr>
      <t>8</t>
    </r>
    <r>
      <rPr>
        <sz val="14"/>
        <rFont val="Arial"/>
        <family val="2"/>
      </rPr>
      <t xml:space="preserve">
Western U.P.- </t>
    </r>
    <r>
      <rPr>
        <b/>
        <sz val="14"/>
        <rFont val="Arial"/>
        <family val="2"/>
      </rPr>
      <t xml:space="preserve"> 9
Total- 17</t>
    </r>
  </si>
  <si>
    <r>
      <t xml:space="preserve">Eastern U.P.-   </t>
    </r>
    <r>
      <rPr>
        <b/>
        <sz val="14"/>
        <rFont val="Arial"/>
        <family val="2"/>
      </rPr>
      <t>30</t>
    </r>
    <r>
      <rPr>
        <sz val="14"/>
        <rFont val="Arial"/>
        <family val="2"/>
      </rPr>
      <t xml:space="preserve">
Western U.P.-  </t>
    </r>
    <r>
      <rPr>
        <b/>
        <sz val="14"/>
        <rFont val="Arial"/>
        <family val="2"/>
      </rPr>
      <t>19 
Total- 49</t>
    </r>
  </si>
  <si>
    <r>
      <t xml:space="preserve">Eastern U.P.-  </t>
    </r>
    <r>
      <rPr>
        <b/>
        <sz val="14"/>
        <rFont val="Arial"/>
        <family val="2"/>
      </rPr>
      <t xml:space="preserve">  2</t>
    </r>
    <r>
      <rPr>
        <sz val="14"/>
        <rFont val="Arial"/>
        <family val="2"/>
      </rPr>
      <t xml:space="preserve">
Western U.P.-  </t>
    </r>
    <r>
      <rPr>
        <b/>
        <sz val="14"/>
        <rFont val="Arial"/>
        <family val="2"/>
      </rPr>
      <t>2
Total- 4</t>
    </r>
  </si>
  <si>
    <r>
      <t xml:space="preserve">Eastern U.P.-  </t>
    </r>
    <r>
      <rPr>
        <sz val="14"/>
        <rFont val="Arial"/>
        <family val="2"/>
      </rPr>
      <t>Chitrakoot &amp; Deoria.</t>
    </r>
    <r>
      <rPr>
        <b/>
        <sz val="14"/>
        <rFont val="Arial"/>
        <family val="2"/>
      </rPr>
      <t xml:space="preserve">
Western U.P.- </t>
    </r>
    <r>
      <rPr>
        <sz val="14"/>
        <rFont val="Arial"/>
        <family val="2"/>
      </rPr>
      <t>Auraiya, Etah &amp; Firozabad.</t>
    </r>
    <r>
      <rPr>
        <b/>
        <sz val="14"/>
        <rFont val="Arial"/>
        <family val="2"/>
      </rPr>
      <t xml:space="preserve">
</t>
    </r>
  </si>
  <si>
    <r>
      <t>Eastern U.P. -</t>
    </r>
    <r>
      <rPr>
        <sz val="14"/>
        <rFont val="Arial"/>
        <family val="2"/>
      </rPr>
      <t xml:space="preserve"> Balrampur,  Barabanki, Kheri, Lucknow, Pratapgarh, Santravidasnagar, Sonbhadra &amp; Varanasi.</t>
    </r>
    <r>
      <rPr>
        <b/>
        <sz val="14"/>
        <rFont val="Arial"/>
        <family val="2"/>
      </rPr>
      <t xml:space="preserve">
Western U.P.- </t>
    </r>
    <r>
      <rPr>
        <sz val="14"/>
        <rFont val="Arial"/>
        <family val="2"/>
      </rPr>
      <t>Agra, Badaun, Etawah, Hamirpur, Jalaun, Jhansi, Lalitpur, Mahamayanagar &amp; Muzafarnagar.</t>
    </r>
    <r>
      <rPr>
        <b/>
        <sz val="14"/>
        <rFont val="Arial"/>
        <family val="2"/>
      </rPr>
      <t xml:space="preserve">
</t>
    </r>
  </si>
  <si>
    <r>
      <t xml:space="preserve">Eastern U.P.- </t>
    </r>
    <r>
      <rPr>
        <sz val="14"/>
        <rFont val="Arial"/>
        <family val="2"/>
      </rPr>
      <t>Ambedkarnagar, Amethi, Ayodhya, Azamgarh, Bahraich, Ballia, Banda, Basti, Chandauli, Fatehpur, Gazipur, Gonda, Gorakhpur, Hardoi, Jaunpur, Kannauj, Kanpur, Kanpur dehat, Kaushambi, Maharajganj, Mau, Mirzapur, Prayagraj, Raibeareli, Santkabirnagar, Shrawasti, Siddharthnagar, Sitapur, Sultanpur &amp; Unnao.</t>
    </r>
    <r>
      <rPr>
        <b/>
        <sz val="14"/>
        <rFont val="Arial"/>
        <family val="2"/>
      </rPr>
      <t xml:space="preserve">
Western U.P.- </t>
    </r>
    <r>
      <rPr>
        <sz val="14"/>
        <rFont val="Arial"/>
        <family val="2"/>
      </rPr>
      <t xml:space="preserve"> Aligarh, Baghpat, Bareilly, Bijnor, Bulandsahar, Hapur, Jyotibaphule nagar, Kanshiramnagar, Mahoba, Mainpuri, Mathura, Meerut, Moradabad, Pilhibhit, Rampur, Sambhal, Shahjahanpur, Shamli &amp; Sharanpur.</t>
    </r>
  </si>
  <si>
    <r>
      <rPr>
        <b/>
        <sz val="14"/>
        <rFont val="Arial"/>
        <family val="2"/>
      </rPr>
      <t xml:space="preserve">Eastern U.P.- </t>
    </r>
    <r>
      <rPr>
        <sz val="14"/>
        <rFont val="Arial"/>
        <family val="2"/>
      </rPr>
      <t>Farrukhabad &amp; Kushinagar.</t>
    </r>
    <r>
      <rPr>
        <b/>
        <sz val="14"/>
        <rFont val="Arial"/>
        <family val="2"/>
      </rPr>
      <t xml:space="preserve">
Western U.P.- </t>
    </r>
    <r>
      <rPr>
        <sz val="14"/>
        <rFont val="Arial"/>
        <family val="2"/>
      </rPr>
      <t xml:space="preserve">Gautambudhnagar &amp; Ghaziabad.
  </t>
    </r>
  </si>
  <si>
    <t>Week:22-09-2022 To 28-09-2022</t>
  </si>
  <si>
    <t>Period:01-06-2022 To 28-09-2022</t>
  </si>
  <si>
    <t>As on- 29.09.2022</t>
  </si>
  <si>
    <r>
      <t xml:space="preserve">Rainfall position (22.09.2022 to 28.09.2022): </t>
    </r>
    <r>
      <rPr>
        <sz val="16"/>
        <rFont val="Arial"/>
        <family val="2"/>
      </rPr>
      <t>State received 82.6 mm actual rainfall against the normal rainfall 25.6 mm indicating 223% more departure from normal rainfall. All districts of Uttarakhand have received large excess rainfall during last week.</t>
    </r>
  </si>
  <si>
    <t xml:space="preserve">Week Ending- 29.09.2022 </t>
  </si>
  <si>
    <t>Season- Kharif, 2022 (Final)</t>
  </si>
  <si>
    <t>0%</t>
  </si>
  <si>
    <t>Champawat, Haridwar, Nanital &amp; Puri Garhwal.</t>
  </si>
  <si>
    <t>Almora, Dehradun, Pithoragah, Rudraprayag, Tehri Garhwal, Udam Singh Nagar Uttarkashi.</t>
  </si>
  <si>
    <t xml:space="preserve">(Cummulative rainfall from 01.06.2022- 28.09.2022) </t>
  </si>
</sst>
</file>

<file path=xl/styles.xml><?xml version="1.0" encoding="utf-8"?>
<styleSheet xmlns="http://schemas.openxmlformats.org/spreadsheetml/2006/main">
  <numFmts count="2">
    <numFmt numFmtId="164" formatCode="0.000"/>
    <numFmt numFmtId="165" formatCode="0.0"/>
  </numFmts>
  <fonts count="23">
    <font>
      <sz val="11"/>
      <color theme="1"/>
      <name val="Calibri"/>
      <family val="2"/>
      <scheme val="minor"/>
    </font>
    <font>
      <b/>
      <sz val="16"/>
      <name val="Arial"/>
      <family val="2"/>
    </font>
    <font>
      <sz val="16"/>
      <name val="Arial"/>
      <family val="2"/>
    </font>
    <font>
      <sz val="16"/>
      <color theme="1"/>
      <name val="Arial"/>
      <family val="2"/>
    </font>
    <font>
      <b/>
      <sz val="16"/>
      <color theme="1"/>
      <name val="Arial"/>
      <family val="2"/>
    </font>
    <font>
      <b/>
      <shadow/>
      <sz val="16"/>
      <color rgb="FF000000"/>
      <name val="Arial"/>
      <family val="2"/>
    </font>
    <font>
      <shadow/>
      <sz val="16"/>
      <color rgb="FF000000"/>
      <name val="Arial"/>
      <family val="2"/>
    </font>
    <font>
      <b/>
      <u/>
      <sz val="16"/>
      <name val="Arial"/>
      <family val="2"/>
    </font>
    <font>
      <b/>
      <sz val="18"/>
      <color theme="1"/>
      <name val="Arial"/>
      <family val="2"/>
    </font>
    <font>
      <b/>
      <sz val="18"/>
      <name val="Arial"/>
      <family val="2"/>
    </font>
    <font>
      <sz val="18"/>
      <name val="Arial"/>
      <family val="2"/>
    </font>
    <font>
      <sz val="18"/>
      <color theme="1"/>
      <name val="Arial"/>
      <family val="2"/>
    </font>
    <font>
      <b/>
      <u/>
      <sz val="18"/>
      <name val="Arial"/>
      <family val="2"/>
    </font>
    <font>
      <b/>
      <sz val="16"/>
      <color indexed="8"/>
      <name val="Arial"/>
      <family val="2"/>
    </font>
    <font>
      <b/>
      <sz val="20"/>
      <name val="Arial"/>
      <family val="2"/>
    </font>
    <font>
      <b/>
      <u/>
      <sz val="20"/>
      <name val="Arial"/>
      <family val="2"/>
    </font>
    <font>
      <sz val="16"/>
      <color indexed="8"/>
      <name val="Arial"/>
      <family val="2"/>
    </font>
    <font>
      <sz val="16"/>
      <color rgb="FFFF0000"/>
      <name val="Arial"/>
      <family val="2"/>
    </font>
    <font>
      <b/>
      <sz val="16"/>
      <name val="Times New Roman"/>
      <family val="1"/>
    </font>
    <font>
      <sz val="16"/>
      <name val="Times New Roman"/>
      <family val="1"/>
    </font>
    <font>
      <sz val="14"/>
      <name val="Times New Roman"/>
      <family val="1"/>
    </font>
    <font>
      <b/>
      <sz val="14"/>
      <name val="Arial"/>
      <family val="2"/>
    </font>
    <font>
      <sz val="14"/>
      <name val="Arial"/>
      <family val="2"/>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24">
    <xf numFmtId="0" fontId="0" fillId="0" borderId="0" xfId="0"/>
    <xf numFmtId="0" fontId="2" fillId="0" borderId="0" xfId="0" applyFont="1"/>
    <xf numFmtId="0" fontId="4" fillId="0" borderId="0" xfId="0" applyFont="1"/>
    <xf numFmtId="0" fontId="3" fillId="0" borderId="0" xfId="0" applyFont="1"/>
    <xf numFmtId="2" fontId="2" fillId="0" borderId="2" xfId="0" applyNumberFormat="1" applyFont="1" applyBorder="1" applyAlignment="1">
      <alignment horizontal="center"/>
    </xf>
    <xf numFmtId="0" fontId="3" fillId="0" borderId="2" xfId="0" applyFont="1" applyBorder="1" applyAlignment="1">
      <alignment horizontal="center"/>
    </xf>
    <xf numFmtId="0" fontId="2" fillId="0" borderId="2" xfId="0" applyFont="1" applyBorder="1" applyAlignment="1">
      <alignment horizontal="center"/>
    </xf>
    <xf numFmtId="0" fontId="1" fillId="0" borderId="2" xfId="0" applyFont="1" applyBorder="1" applyAlignment="1">
      <alignment horizontal="center"/>
    </xf>
    <xf numFmtId="0" fontId="4" fillId="0" borderId="0" xfId="0" applyFont="1" applyBorder="1" applyAlignment="1">
      <alignment horizontal="right"/>
    </xf>
    <xf numFmtId="0" fontId="3" fillId="0" borderId="0" xfId="0" applyFont="1" applyBorder="1" applyAlignment="1"/>
    <xf numFmtId="2" fontId="1" fillId="0" borderId="0" xfId="0" applyNumberFormat="1" applyFont="1" applyBorder="1" applyAlignment="1">
      <alignment horizontal="center"/>
    </xf>
    <xf numFmtId="2" fontId="4" fillId="0" borderId="0" xfId="0" applyNumberFormat="1" applyFont="1" applyBorder="1" applyAlignment="1">
      <alignment horizontal="center" vertical="center"/>
    </xf>
    <xf numFmtId="0" fontId="3" fillId="0" borderId="0" xfId="0" applyFont="1" applyBorder="1"/>
    <xf numFmtId="0" fontId="3" fillId="0" borderId="0" xfId="0" applyFont="1" applyAlignment="1">
      <alignment vertical="top"/>
    </xf>
    <xf numFmtId="2" fontId="4" fillId="0" borderId="0" xfId="0" applyNumberFormat="1" applyFont="1" applyBorder="1" applyAlignment="1">
      <alignment horizontal="center"/>
    </xf>
    <xf numFmtId="0" fontId="1" fillId="0" borderId="0" xfId="0" applyFont="1" applyBorder="1" applyAlignment="1">
      <alignment horizontal="center" vertical="center" wrapText="1"/>
    </xf>
    <xf numFmtId="2" fontId="1" fillId="0" borderId="0" xfId="0" applyNumberFormat="1" applyFont="1" applyBorder="1" applyAlignment="1">
      <alignment horizontal="center" vertical="center"/>
    </xf>
    <xf numFmtId="0" fontId="9" fillId="0" borderId="0" xfId="0" applyFont="1"/>
    <xf numFmtId="0" fontId="1" fillId="0" borderId="0" xfId="0" applyFont="1" applyAlignment="1">
      <alignment horizontal="left" vertical="top"/>
    </xf>
    <xf numFmtId="0" fontId="3" fillId="0" borderId="2" xfId="0" applyFont="1" applyBorder="1" applyAlignment="1">
      <alignment wrapText="1"/>
    </xf>
    <xf numFmtId="0" fontId="4" fillId="0" borderId="2" xfId="0" applyFont="1" applyBorder="1" applyAlignment="1">
      <alignment vertical="center"/>
    </xf>
    <xf numFmtId="0" fontId="3" fillId="0" borderId="0" xfId="0" applyFont="1" applyAlignment="1">
      <alignment vertical="center"/>
    </xf>
    <xf numFmtId="0" fontId="8" fillId="0" borderId="0" xfId="0" applyFont="1"/>
    <xf numFmtId="0" fontId="11" fillId="0" borderId="0" xfId="0" applyFont="1"/>
    <xf numFmtId="0" fontId="8" fillId="0" borderId="0" xfId="0" applyFont="1" applyAlignment="1">
      <alignment horizontal="center"/>
    </xf>
    <xf numFmtId="0" fontId="1" fillId="0" borderId="0" xfId="0" applyFont="1"/>
    <xf numFmtId="0" fontId="2" fillId="0" borderId="0" xfId="0" applyFont="1" applyBorder="1" applyAlignment="1"/>
    <xf numFmtId="0" fontId="1" fillId="0" borderId="0" xfId="0" applyFont="1" applyBorder="1" applyAlignment="1">
      <alignment horizontal="right"/>
    </xf>
    <xf numFmtId="0" fontId="2" fillId="0" borderId="0" xfId="0" applyFont="1" applyAlignment="1"/>
    <xf numFmtId="0" fontId="1" fillId="0" borderId="2" xfId="0" applyFont="1" applyBorder="1" applyAlignment="1">
      <alignment vertical="top"/>
    </xf>
    <xf numFmtId="0" fontId="2" fillId="0" borderId="2" xfId="0" applyFont="1" applyBorder="1"/>
    <xf numFmtId="2" fontId="2" fillId="0" borderId="2" xfId="0" applyNumberFormat="1" applyFont="1" applyBorder="1" applyAlignment="1">
      <alignment horizontal="center" vertical="center"/>
    </xf>
    <xf numFmtId="0" fontId="2" fillId="0" borderId="2" xfId="0" applyFont="1" applyFill="1" applyBorder="1"/>
    <xf numFmtId="0" fontId="10" fillId="0" borderId="0" xfId="0" applyFont="1" applyAlignment="1">
      <alignment vertical="top"/>
    </xf>
    <xf numFmtId="0" fontId="10" fillId="0" borderId="0" xfId="0" applyFont="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left" vertical="top"/>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2" fillId="0" borderId="2" xfId="0" applyFont="1" applyBorder="1" applyAlignment="1">
      <alignment horizontal="center" vertical="top"/>
    </xf>
    <xf numFmtId="2" fontId="2" fillId="0" borderId="2" xfId="0" applyNumberFormat="1" applyFont="1" applyBorder="1" applyAlignment="1">
      <alignment horizontal="center" vertical="top"/>
    </xf>
    <xf numFmtId="164" fontId="2" fillId="0" borderId="2" xfId="0" applyNumberFormat="1" applyFont="1" applyBorder="1" applyAlignment="1">
      <alignment horizontal="center" vertical="top"/>
    </xf>
    <xf numFmtId="0" fontId="1" fillId="0" borderId="0" xfId="0" applyFont="1" applyBorder="1" applyAlignment="1">
      <alignment horizontal="center" vertical="top" wrapText="1"/>
    </xf>
    <xf numFmtId="9" fontId="2" fillId="0" borderId="0" xfId="0" applyNumberFormat="1" applyFont="1" applyBorder="1" applyAlignment="1">
      <alignment horizontal="center" vertical="top"/>
    </xf>
    <xf numFmtId="0" fontId="2" fillId="0" borderId="0" xfId="0" applyFont="1" applyBorder="1" applyAlignment="1">
      <alignment horizontal="center" vertical="top"/>
    </xf>
    <xf numFmtId="2" fontId="1" fillId="0" borderId="2" xfId="0" applyNumberFormat="1" applyFont="1" applyBorder="1" applyAlignment="1">
      <alignment horizontal="center" vertical="center"/>
    </xf>
    <xf numFmtId="0" fontId="2" fillId="0" borderId="0" xfId="0" applyFont="1" applyAlignment="1">
      <alignment horizontal="center" vertical="top"/>
    </xf>
    <xf numFmtId="2" fontId="1" fillId="2" borderId="2" xfId="0" applyNumberFormat="1" applyFont="1" applyFill="1" applyBorder="1" applyAlignment="1">
      <alignment horizontal="center" vertical="center" wrapText="1"/>
    </xf>
    <xf numFmtId="0" fontId="1" fillId="0" borderId="8" xfId="0" applyFont="1" applyBorder="1" applyAlignment="1">
      <alignment horizontal="center"/>
    </xf>
    <xf numFmtId="2" fontId="1" fillId="0" borderId="2" xfId="0" applyNumberFormat="1" applyFont="1" applyBorder="1" applyAlignment="1">
      <alignment horizontal="center"/>
    </xf>
    <xf numFmtId="2" fontId="3" fillId="0" borderId="2" xfId="0" applyNumberFormat="1" applyFont="1" applyBorder="1" applyAlignment="1">
      <alignment horizontal="center"/>
    </xf>
    <xf numFmtId="0" fontId="3" fillId="0" borderId="0" xfId="0" applyFont="1" applyAlignment="1">
      <alignment horizontal="center"/>
    </xf>
    <xf numFmtId="0" fontId="4" fillId="0" borderId="2" xfId="0" applyFont="1" applyBorder="1" applyAlignment="1">
      <alignment horizontal="center"/>
    </xf>
    <xf numFmtId="0" fontId="9" fillId="0" borderId="0" xfId="0" applyFont="1" applyAlignment="1">
      <alignment horizontal="center"/>
    </xf>
    <xf numFmtId="0" fontId="1" fillId="0" borderId="2" xfId="0" applyFont="1" applyBorder="1" applyAlignment="1">
      <alignment vertical="center"/>
    </xf>
    <xf numFmtId="0" fontId="4" fillId="0" borderId="2" xfId="0" applyFont="1" applyBorder="1"/>
    <xf numFmtId="164" fontId="3" fillId="0" borderId="2" xfId="0" applyNumberFormat="1" applyFont="1" applyBorder="1" applyAlignment="1">
      <alignment horizontal="center"/>
    </xf>
    <xf numFmtId="0" fontId="2" fillId="0" borderId="0" xfId="0" applyFont="1" applyAlignment="1">
      <alignment horizontal="center"/>
    </xf>
    <xf numFmtId="0" fontId="2" fillId="0" borderId="0" xfId="0" applyFont="1" applyAlignment="1">
      <alignment horizontal="left"/>
    </xf>
    <xf numFmtId="0" fontId="1" fillId="0" borderId="0" xfId="0" applyFont="1" applyBorder="1" applyAlignment="1">
      <alignment horizontal="center" vertical="top"/>
    </xf>
    <xf numFmtId="0" fontId="1" fillId="0" borderId="2" xfId="0" applyFont="1" applyBorder="1" applyAlignment="1">
      <alignment horizontal="center" vertical="top" wrapText="1"/>
    </xf>
    <xf numFmtId="0" fontId="1" fillId="0" borderId="2" xfId="0" applyFont="1" applyBorder="1" applyAlignment="1">
      <alignment horizontal="center" vertical="top"/>
    </xf>
    <xf numFmtId="2" fontId="3" fillId="0" borderId="2" xfId="0" applyNumberFormat="1" applyFont="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top" wrapText="1"/>
    </xf>
    <xf numFmtId="0" fontId="1" fillId="0" borderId="2" xfId="0" applyFont="1" applyBorder="1" applyAlignment="1">
      <alignment horizontal="right"/>
    </xf>
    <xf numFmtId="0" fontId="1" fillId="0" borderId="2" xfId="0" applyFont="1" applyBorder="1"/>
    <xf numFmtId="164" fontId="2" fillId="0" borderId="2" xfId="0" applyNumberFormat="1" applyFont="1" applyBorder="1" applyAlignment="1">
      <alignment horizontal="center"/>
    </xf>
    <xf numFmtId="0" fontId="2" fillId="0" borderId="0" xfId="0" applyFont="1" applyBorder="1"/>
    <xf numFmtId="0" fontId="1" fillId="0" borderId="0" xfId="0" applyFont="1" applyBorder="1" applyAlignment="1"/>
    <xf numFmtId="2" fontId="5" fillId="0" borderId="0" xfId="0" applyNumberFormat="1" applyFont="1" applyBorder="1" applyAlignment="1">
      <alignment horizontal="center" wrapText="1"/>
    </xf>
    <xf numFmtId="0" fontId="4" fillId="0" borderId="0" xfId="0" applyFont="1" applyBorder="1" applyAlignment="1">
      <alignment horizontal="center" wrapText="1"/>
    </xf>
    <xf numFmtId="2" fontId="6" fillId="0" borderId="2" xfId="0" applyNumberFormat="1" applyFont="1" applyBorder="1" applyAlignment="1">
      <alignment horizontal="center" wrapText="1"/>
    </xf>
    <xf numFmtId="0" fontId="4" fillId="0" borderId="0" xfId="0" applyFont="1" applyBorder="1" applyAlignment="1"/>
    <xf numFmtId="0" fontId="1" fillId="0" borderId="1"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7" fillId="0" borderId="0" xfId="0" applyFont="1" applyAlignment="1">
      <alignment horizontal="left" vertical="top"/>
    </xf>
    <xf numFmtId="0" fontId="4" fillId="0" borderId="0" xfId="0" applyFont="1" applyAlignment="1">
      <alignment horizontal="left"/>
    </xf>
    <xf numFmtId="0" fontId="1" fillId="0" borderId="2"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vertical="top" wrapText="1"/>
    </xf>
    <xf numFmtId="0" fontId="2" fillId="0" borderId="0" xfId="0" applyFont="1" applyAlignment="1">
      <alignment vertical="top"/>
    </xf>
    <xf numFmtId="0" fontId="2" fillId="0" borderId="2" xfId="0" applyFont="1" applyBorder="1" applyAlignment="1">
      <alignment horizontal="left" vertical="center"/>
    </xf>
    <xf numFmtId="0" fontId="3" fillId="0" borderId="2" xfId="0" applyFont="1" applyBorder="1"/>
    <xf numFmtId="0" fontId="3" fillId="0" borderId="2" xfId="0" applyFont="1" applyBorder="1" applyAlignment="1">
      <alignment horizontal="center" vertical="center"/>
    </xf>
    <xf numFmtId="164"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Fill="1" applyBorder="1"/>
    <xf numFmtId="0" fontId="4" fillId="0" borderId="2" xfId="0" applyFont="1" applyBorder="1" applyAlignment="1">
      <alignment wrapText="1"/>
    </xf>
    <xf numFmtId="0" fontId="3" fillId="0" borderId="2" xfId="0" applyFont="1" applyBorder="1" applyAlignment="1">
      <alignment horizontal="left" wrapText="1"/>
    </xf>
    <xf numFmtId="0" fontId="16" fillId="0" borderId="2" xfId="0" applyFont="1" applyBorder="1" applyAlignment="1">
      <alignment wrapText="1"/>
    </xf>
    <xf numFmtId="0" fontId="4" fillId="0" borderId="2" xfId="0" applyFont="1" applyBorder="1" applyAlignment="1">
      <alignment horizontal="center" wrapText="1"/>
    </xf>
    <xf numFmtId="0" fontId="2" fillId="0" borderId="0" xfId="0" applyFont="1" applyAlignment="1">
      <alignment vertical="top" wrapText="1"/>
    </xf>
    <xf numFmtId="0" fontId="4" fillId="0" borderId="2" xfId="0" applyFont="1" applyBorder="1" applyAlignment="1">
      <alignment horizontal="left" wrapText="1"/>
    </xf>
    <xf numFmtId="2" fontId="5" fillId="0" borderId="2" xfId="0" applyNumberFormat="1" applyFont="1" applyBorder="1" applyAlignment="1">
      <alignment horizontal="center" wrapText="1"/>
    </xf>
    <xf numFmtId="2" fontId="4" fillId="0" borderId="2" xfId="0" applyNumberFormat="1" applyFont="1" applyBorder="1" applyAlignment="1">
      <alignment horizontal="center"/>
    </xf>
    <xf numFmtId="0" fontId="2" fillId="0" borderId="0" xfId="0" applyFont="1" applyBorder="1" applyAlignment="1">
      <alignment horizontal="left" vertical="center" wrapText="1"/>
    </xf>
    <xf numFmtId="0" fontId="1" fillId="0" borderId="0" xfId="0" applyFont="1" applyAlignment="1">
      <alignment horizontal="center" vertical="center"/>
    </xf>
    <xf numFmtId="0" fontId="18" fillId="0" borderId="11" xfId="0" applyFont="1" applyFill="1" applyBorder="1" applyAlignment="1">
      <alignment horizontal="left" vertical="top" wrapText="1"/>
    </xf>
    <xf numFmtId="0" fontId="18" fillId="0" borderId="11" xfId="0" applyFont="1" applyFill="1" applyBorder="1" applyAlignment="1">
      <alignment horizontal="center" vertical="center" wrapText="1"/>
    </xf>
    <xf numFmtId="0" fontId="18" fillId="0" borderId="11" xfId="0" applyFont="1" applyFill="1" applyBorder="1" applyAlignment="1">
      <alignment horizontal="center" vertical="top" wrapText="1"/>
    </xf>
    <xf numFmtId="0" fontId="19" fillId="0" borderId="11" xfId="0" applyFont="1" applyFill="1" applyBorder="1" applyAlignment="1">
      <alignment horizontal="left" vertical="top" wrapText="1"/>
    </xf>
    <xf numFmtId="0" fontId="19" fillId="0" borderId="11" xfId="0" applyFont="1" applyFill="1" applyBorder="1" applyAlignment="1">
      <alignment horizontal="center" vertical="top" wrapText="1"/>
    </xf>
    <xf numFmtId="0" fontId="20" fillId="0" borderId="11" xfId="0" applyFont="1" applyFill="1" applyBorder="1" applyAlignment="1">
      <alignment horizontal="left" vertical="top"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top" wrapText="1"/>
    </xf>
    <xf numFmtId="0" fontId="18" fillId="0" borderId="2" xfId="0" applyFont="1" applyFill="1" applyBorder="1" applyAlignment="1">
      <alignment horizontal="center" vertical="top" wrapText="1"/>
    </xf>
    <xf numFmtId="0" fontId="19" fillId="0" borderId="2" xfId="0" applyFont="1" applyFill="1" applyBorder="1" applyAlignment="1">
      <alignment horizontal="left" vertical="top" wrapText="1"/>
    </xf>
    <xf numFmtId="0" fontId="19" fillId="0" borderId="2" xfId="0" applyFont="1" applyFill="1" applyBorder="1" applyAlignment="1">
      <alignment horizontal="center" vertical="top" wrapText="1"/>
    </xf>
    <xf numFmtId="0" fontId="2" fillId="0" borderId="2" xfId="0" applyFont="1" applyBorder="1" applyAlignment="1">
      <alignment horizontal="center" vertical="center"/>
    </xf>
    <xf numFmtId="164" fontId="2" fillId="0" borderId="2" xfId="0" applyNumberFormat="1" applyFont="1" applyBorder="1" applyAlignment="1">
      <alignment horizontal="center" vertical="center"/>
    </xf>
    <xf numFmtId="0" fontId="18" fillId="0" borderId="2" xfId="0" applyFont="1" applyFill="1" applyBorder="1" applyAlignment="1">
      <alignment horizontal="left" wrapText="1"/>
    </xf>
    <xf numFmtId="1" fontId="19" fillId="0" borderId="2" xfId="0" applyNumberFormat="1" applyFont="1" applyFill="1" applyBorder="1" applyAlignment="1">
      <alignment horizontal="center" vertical="top" shrinkToFit="1"/>
    </xf>
    <xf numFmtId="165" fontId="19" fillId="0" borderId="2" xfId="0" applyNumberFormat="1" applyFont="1" applyFill="1" applyBorder="1" applyAlignment="1">
      <alignment horizontal="center" vertical="top" shrinkToFit="1"/>
    </xf>
    <xf numFmtId="9" fontId="19" fillId="0" borderId="2" xfId="0" applyNumberFormat="1" applyFont="1" applyFill="1" applyBorder="1" applyAlignment="1">
      <alignment horizontal="center" vertical="top" shrinkToFit="1"/>
    </xf>
    <xf numFmtId="0" fontId="18" fillId="0" borderId="11" xfId="0" applyFont="1" applyFill="1" applyBorder="1" applyAlignment="1">
      <alignment horizontal="left" wrapText="1"/>
    </xf>
    <xf numFmtId="165" fontId="18" fillId="0" borderId="11" xfId="0" applyNumberFormat="1" applyFont="1" applyFill="1" applyBorder="1" applyAlignment="1">
      <alignment horizontal="center" vertical="top" shrinkToFit="1"/>
    </xf>
    <xf numFmtId="9" fontId="18" fillId="0" borderId="11" xfId="0" applyNumberFormat="1" applyFont="1" applyFill="1" applyBorder="1" applyAlignment="1">
      <alignment horizontal="center" vertical="top" shrinkToFit="1"/>
    </xf>
    <xf numFmtId="1" fontId="19" fillId="0" borderId="11" xfId="0" applyNumberFormat="1" applyFont="1" applyFill="1" applyBorder="1" applyAlignment="1">
      <alignment horizontal="center" vertical="top" shrinkToFit="1"/>
    </xf>
    <xf numFmtId="165" fontId="19" fillId="0" borderId="11" xfId="0" applyNumberFormat="1" applyFont="1" applyFill="1" applyBorder="1" applyAlignment="1">
      <alignment horizontal="center" vertical="top" shrinkToFit="1"/>
    </xf>
    <xf numFmtId="9" fontId="19" fillId="0" borderId="11" xfId="0" applyNumberFormat="1" applyFont="1" applyFill="1" applyBorder="1" applyAlignment="1">
      <alignment horizontal="center" vertical="top" shrinkToFit="1"/>
    </xf>
    <xf numFmtId="1" fontId="19" fillId="0" borderId="10" xfId="0" applyNumberFormat="1" applyFont="1" applyFill="1" applyBorder="1" applyAlignment="1">
      <alignment horizontal="center" vertical="top" shrinkToFit="1"/>
    </xf>
    <xf numFmtId="0" fontId="19" fillId="0" borderId="10" xfId="0" applyFont="1" applyFill="1" applyBorder="1" applyAlignment="1">
      <alignment horizontal="left" vertical="top" wrapText="1"/>
    </xf>
    <xf numFmtId="165" fontId="19" fillId="0" borderId="10" xfId="0" applyNumberFormat="1" applyFont="1" applyFill="1" applyBorder="1" applyAlignment="1">
      <alignment horizontal="center" vertical="top" shrinkToFit="1"/>
    </xf>
    <xf numFmtId="9" fontId="19" fillId="0" borderId="10" xfId="0" applyNumberFormat="1" applyFont="1" applyFill="1" applyBorder="1" applyAlignment="1">
      <alignment horizontal="center" vertical="top" shrinkToFit="1"/>
    </xf>
    <xf numFmtId="0" fontId="19" fillId="0" borderId="10" xfId="0" applyFont="1" applyFill="1" applyBorder="1" applyAlignment="1">
      <alignment horizontal="center" vertical="top" wrapText="1"/>
    </xf>
    <xf numFmtId="0" fontId="19" fillId="0" borderId="0" xfId="0" applyFont="1" applyFill="1" applyBorder="1" applyAlignment="1">
      <alignment horizontal="left" vertical="top" wrapText="1"/>
    </xf>
    <xf numFmtId="165" fontId="19" fillId="0" borderId="0" xfId="0" applyNumberFormat="1" applyFont="1" applyFill="1" applyBorder="1" applyAlignment="1">
      <alignment horizontal="center" vertical="top" shrinkToFit="1"/>
    </xf>
    <xf numFmtId="9" fontId="19" fillId="0" borderId="0" xfId="0" applyNumberFormat="1" applyFont="1" applyFill="1" applyBorder="1" applyAlignment="1">
      <alignment horizontal="center" vertical="top" shrinkToFit="1"/>
    </xf>
    <xf numFmtId="0" fontId="19" fillId="0" borderId="0" xfId="0" applyFont="1" applyFill="1" applyBorder="1" applyAlignment="1">
      <alignment horizontal="center" vertical="top" wrapText="1"/>
    </xf>
    <xf numFmtId="1" fontId="19" fillId="0" borderId="17" xfId="0" applyNumberFormat="1" applyFont="1" applyFill="1" applyBorder="1" applyAlignment="1">
      <alignment horizontal="center" vertical="top" shrinkToFit="1"/>
    </xf>
    <xf numFmtId="0" fontId="18" fillId="0" borderId="16" xfId="0" applyFont="1" applyFill="1" applyBorder="1" applyAlignment="1">
      <alignment horizontal="left" vertical="center" wrapText="1"/>
    </xf>
    <xf numFmtId="0" fontId="18" fillId="0" borderId="16" xfId="0" applyFont="1" applyFill="1" applyBorder="1" applyAlignment="1">
      <alignment horizontal="left" vertical="top" wrapText="1"/>
    </xf>
    <xf numFmtId="165" fontId="18" fillId="0" borderId="16" xfId="0" applyNumberFormat="1" applyFont="1" applyFill="1" applyBorder="1" applyAlignment="1">
      <alignment horizontal="center" vertical="top" shrinkToFit="1"/>
    </xf>
    <xf numFmtId="9" fontId="18" fillId="0" borderId="16" xfId="0" applyNumberFormat="1" applyFont="1" applyFill="1" applyBorder="1" applyAlignment="1">
      <alignment horizontal="center" vertical="top" shrinkToFit="1"/>
    </xf>
    <xf numFmtId="0" fontId="18" fillId="0" borderId="16" xfId="0" applyFont="1" applyFill="1" applyBorder="1" applyAlignment="1">
      <alignment horizontal="center" vertical="top" wrapText="1"/>
    </xf>
    <xf numFmtId="0" fontId="17" fillId="0" borderId="0" xfId="0" applyFont="1"/>
    <xf numFmtId="0" fontId="1" fillId="0" borderId="0" xfId="0" applyFont="1" applyAlignment="1">
      <alignment horizontal="center"/>
    </xf>
    <xf numFmtId="0" fontId="1" fillId="0" borderId="0" xfId="0" applyFont="1" applyAlignment="1">
      <alignment horizontal="left"/>
    </xf>
    <xf numFmtId="0" fontId="18" fillId="0" borderId="2" xfId="0" applyFont="1" applyFill="1" applyBorder="1" applyAlignment="1">
      <alignment horizontal="center" vertical="center" wrapText="1"/>
    </xf>
    <xf numFmtId="0" fontId="21" fillId="0" borderId="2" xfId="0" applyFont="1" applyBorder="1" applyAlignment="1">
      <alignment horizontal="center" vertical="top"/>
    </xf>
    <xf numFmtId="0" fontId="22" fillId="0" borderId="3" xfId="0" applyFont="1" applyFill="1" applyBorder="1" applyAlignment="1">
      <alignment horizontal="left" vertical="top" wrapText="1"/>
    </xf>
    <xf numFmtId="0" fontId="2" fillId="0" borderId="3" xfId="0" applyFont="1" applyFill="1" applyBorder="1" applyAlignment="1">
      <alignment horizontal="center" vertical="top"/>
    </xf>
    <xf numFmtId="165" fontId="18" fillId="0" borderId="2" xfId="0" applyNumberFormat="1" applyFont="1" applyFill="1" applyBorder="1" applyAlignment="1">
      <alignment horizontal="center" vertical="top" shrinkToFit="1"/>
    </xf>
    <xf numFmtId="9" fontId="18" fillId="0" borderId="2" xfId="0" applyNumberFormat="1" applyFont="1" applyFill="1" applyBorder="1" applyAlignment="1">
      <alignment horizontal="center" vertical="top" shrinkToFit="1"/>
    </xf>
    <xf numFmtId="0" fontId="1" fillId="0" borderId="0" xfId="0" applyFont="1" applyAlignment="1">
      <alignment horizontal="left"/>
    </xf>
    <xf numFmtId="0" fontId="22" fillId="0" borderId="3" xfId="0" applyFont="1" applyFill="1" applyBorder="1" applyAlignment="1">
      <alignment horizontal="left" vertical="top" wrapText="1"/>
    </xf>
    <xf numFmtId="0" fontId="4" fillId="0" borderId="0" xfId="0" applyFont="1" applyAlignment="1">
      <alignment horizontal="left"/>
    </xf>
    <xf numFmtId="0" fontId="1" fillId="0" borderId="2" xfId="0" applyFont="1" applyBorder="1" applyAlignment="1">
      <alignment horizontal="center" vertical="center" wrapText="1"/>
    </xf>
    <xf numFmtId="0" fontId="1" fillId="0" borderId="2" xfId="0" applyFont="1" applyBorder="1" applyAlignment="1">
      <alignment horizontal="left"/>
    </xf>
    <xf numFmtId="0" fontId="1" fillId="0" borderId="4" xfId="0"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4" fillId="0" borderId="0" xfId="0" applyFont="1" applyAlignment="1">
      <alignment horizontal="center"/>
    </xf>
    <xf numFmtId="0" fontId="15" fillId="0" borderId="0" xfId="0" applyFont="1" applyFill="1" applyAlignment="1">
      <alignment horizontal="left" vertical="center"/>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0" borderId="0" xfId="0" applyFont="1" applyAlignment="1">
      <alignment horizontal="center"/>
    </xf>
    <xf numFmtId="9" fontId="2" fillId="0" borderId="6" xfId="0" applyNumberFormat="1" applyFont="1" applyBorder="1" applyAlignment="1">
      <alignment horizontal="center" vertical="center"/>
    </xf>
    <xf numFmtId="9" fontId="2" fillId="0" borderId="9" xfId="0" applyNumberFormat="1" applyFont="1" applyBorder="1" applyAlignment="1">
      <alignment horizontal="center" vertical="center"/>
    </xf>
    <xf numFmtId="9" fontId="2" fillId="0" borderId="7" xfId="0" applyNumberFormat="1" applyFont="1" applyBorder="1" applyAlignment="1">
      <alignment horizontal="center" vertical="center"/>
    </xf>
    <xf numFmtId="0" fontId="1" fillId="0" borderId="0" xfId="0" applyFont="1" applyAlignment="1">
      <alignment horizontal="left"/>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7" fillId="0" borderId="0" xfId="0" applyFont="1" applyAlignment="1">
      <alignment horizontal="left" vertical="top"/>
    </xf>
    <xf numFmtId="0" fontId="2" fillId="0" borderId="0" xfId="0" applyFont="1" applyAlignment="1">
      <alignment horizontal="left" vertical="center"/>
    </xf>
    <xf numFmtId="0" fontId="1" fillId="0" borderId="0" xfId="0" applyFont="1" applyAlignment="1">
      <alignment horizontal="left" vertical="top" wrapText="1"/>
    </xf>
    <xf numFmtId="0" fontId="1" fillId="0" borderId="5" xfId="0" applyFont="1" applyBorder="1" applyAlignment="1">
      <alignment horizontal="center" vertical="top"/>
    </xf>
    <xf numFmtId="0" fontId="1" fillId="0" borderId="2" xfId="0" applyFont="1" applyBorder="1" applyAlignment="1">
      <alignment horizontal="center"/>
    </xf>
    <xf numFmtId="0" fontId="21" fillId="0" borderId="2" xfId="0" applyFont="1" applyBorder="1" applyAlignment="1">
      <alignment horizontal="left" vertical="top"/>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xf>
    <xf numFmtId="0" fontId="22" fillId="0" borderId="4" xfId="0" applyFont="1" applyFill="1" applyBorder="1" applyAlignment="1">
      <alignment horizontal="left" vertical="top"/>
    </xf>
    <xf numFmtId="0" fontId="21" fillId="0" borderId="3" xfId="0" applyFont="1" applyFill="1" applyBorder="1" applyAlignment="1">
      <alignment horizontal="left" vertical="top" wrapText="1"/>
    </xf>
    <xf numFmtId="0" fontId="21" fillId="0" borderId="2"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4" xfId="0" applyFont="1" applyFill="1" applyBorder="1" applyAlignment="1">
      <alignment horizontal="left" vertical="top" wrapText="1"/>
    </xf>
    <xf numFmtId="0" fontId="18" fillId="0" borderId="2" xfId="0" applyFont="1" applyFill="1" applyBorder="1" applyAlignment="1">
      <alignment horizontal="center" vertical="center" wrapText="1"/>
    </xf>
    <xf numFmtId="0" fontId="18" fillId="0" borderId="12"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 fillId="0" borderId="0" xfId="0" applyFont="1" applyBorder="1" applyAlignment="1">
      <alignment horizontal="left" vertical="center" wrapText="1"/>
    </xf>
    <xf numFmtId="49" fontId="2" fillId="0" borderId="6"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0" xfId="0" applyFont="1" applyBorder="1" applyAlignment="1">
      <alignment horizontal="left" vertical="center" wrapText="1"/>
    </xf>
    <xf numFmtId="0" fontId="1" fillId="0" borderId="1" xfId="0" applyFont="1" applyBorder="1" applyAlignment="1">
      <alignment horizontal="center" vertical="top"/>
    </xf>
    <xf numFmtId="0" fontId="4" fillId="0" borderId="0" xfId="0" applyFont="1" applyAlignment="1">
      <alignment horizontal="left"/>
    </xf>
    <xf numFmtId="0" fontId="1" fillId="0" borderId="2" xfId="0" applyFont="1" applyBorder="1" applyAlignment="1">
      <alignment horizontal="left"/>
    </xf>
    <xf numFmtId="0" fontId="2" fillId="0" borderId="2" xfId="0" applyFont="1" applyBorder="1" applyAlignment="1">
      <alignment horizontal="left" vertical="center"/>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xf>
    <xf numFmtId="0" fontId="2" fillId="0" borderId="4" xfId="0" applyFont="1" applyFill="1" applyBorder="1" applyAlignment="1">
      <alignment horizontal="left" vertical="top"/>
    </xf>
    <xf numFmtId="0" fontId="2" fillId="0" borderId="3" xfId="0" applyFont="1" applyFill="1" applyBorder="1" applyAlignment="1">
      <alignment horizontal="left" vertical="top"/>
    </xf>
    <xf numFmtId="0" fontId="2" fillId="0" borderId="2" xfId="0" applyFont="1" applyFill="1" applyBorder="1" applyAlignment="1">
      <alignment horizontal="left" vertical="top" wrapText="1"/>
    </xf>
    <xf numFmtId="0" fontId="8" fillId="0" borderId="0" xfId="0" applyFont="1" applyBorder="1" applyAlignment="1">
      <alignment horizontal="right"/>
    </xf>
    <xf numFmtId="0" fontId="13"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21" xfId="0" applyFont="1" applyBorder="1" applyAlignment="1">
      <alignment horizontal="center" vertical="center"/>
    </xf>
    <xf numFmtId="0" fontId="2" fillId="0" borderId="22" xfId="0" applyFont="1" applyBorder="1" applyAlignment="1">
      <alignment horizontal="center"/>
    </xf>
    <xf numFmtId="0" fontId="11" fillId="0" borderId="23" xfId="0" applyFont="1" applyBorder="1"/>
    <xf numFmtId="0" fontId="1" fillId="0" borderId="24" xfId="0" applyFont="1" applyFill="1" applyBorder="1" applyAlignment="1">
      <alignment horizontal="center" vertical="center" wrapText="1"/>
    </xf>
    <xf numFmtId="0" fontId="3" fillId="0" borderId="23" xfId="0" applyFont="1" applyBorder="1"/>
    <xf numFmtId="2" fontId="3" fillId="0" borderId="0" xfId="0" applyNumberFormat="1" applyFont="1" applyBorder="1"/>
    <xf numFmtId="0" fontId="3" fillId="0" borderId="25" xfId="0" applyFont="1" applyBorder="1"/>
    <xf numFmtId="0" fontId="2" fillId="0" borderId="23" xfId="0" applyFont="1" applyBorder="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0" fillId="0" borderId="25" xfId="0" applyFont="1" applyBorder="1" applyAlignment="1">
      <alignment vertical="top"/>
    </xf>
    <xf numFmtId="0" fontId="2" fillId="0" borderId="26" xfId="0" applyFont="1" applyBorder="1" applyAlignment="1">
      <alignment horizontal="center" vertical="top"/>
    </xf>
    <xf numFmtId="0" fontId="2" fillId="0" borderId="27" xfId="0" applyFont="1" applyBorder="1" applyAlignment="1">
      <alignment horizontal="left" vertical="top" wrapText="1"/>
    </xf>
    <xf numFmtId="0" fontId="2" fillId="0" borderId="27" xfId="0" applyFont="1" applyBorder="1" applyAlignment="1">
      <alignment horizontal="left" vertical="top"/>
    </xf>
    <xf numFmtId="0" fontId="2" fillId="0" borderId="28" xfId="0" applyFont="1" applyBorder="1" applyAlignment="1">
      <alignment horizontal="lef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W35"/>
  <sheetViews>
    <sheetView tabSelected="1" view="pageBreakPreview" topLeftCell="A7" zoomScale="66" zoomScaleNormal="70" zoomScaleSheetLayoutView="66" workbookViewId="0">
      <selection activeCell="D18" sqref="D18"/>
    </sheetView>
  </sheetViews>
  <sheetFormatPr defaultRowHeight="20.25"/>
  <cols>
    <col min="1" max="1" width="10.42578125" style="3" customWidth="1"/>
    <col min="2" max="2" width="29.85546875" style="3" customWidth="1"/>
    <col min="3" max="3" width="17.140625" style="3" customWidth="1"/>
    <col min="4" max="4" width="17.42578125" style="3" customWidth="1"/>
    <col min="5" max="5" width="13.5703125" style="3" customWidth="1"/>
    <col min="6" max="6" width="14.140625" style="3" customWidth="1"/>
    <col min="7" max="7" width="16.42578125" style="3" customWidth="1"/>
    <col min="8" max="8" width="17.85546875" style="3" customWidth="1"/>
    <col min="9" max="9" width="13.85546875" style="3" customWidth="1"/>
    <col min="10" max="10" width="18" style="3" customWidth="1"/>
    <col min="11" max="11" width="24.7109375" style="3" customWidth="1"/>
    <col min="12" max="12" width="13.42578125" style="3" customWidth="1"/>
    <col min="13" max="16384" width="9.140625" style="3"/>
  </cols>
  <sheetData>
    <row r="1" spans="1:11" s="23" customFormat="1" ht="26.25">
      <c r="A1" s="156" t="s">
        <v>25</v>
      </c>
      <c r="B1" s="156"/>
      <c r="C1" s="156"/>
      <c r="D1" s="156"/>
      <c r="E1" s="156"/>
      <c r="F1" s="156"/>
      <c r="G1" s="156"/>
      <c r="H1" s="156"/>
      <c r="I1" s="156"/>
      <c r="J1" s="156"/>
      <c r="K1" s="156"/>
    </row>
    <row r="2" spans="1:11" s="23" customFormat="1" ht="23.25">
      <c r="A2" s="54"/>
      <c r="B2" s="54"/>
      <c r="C2" s="54"/>
      <c r="D2" s="54"/>
      <c r="E2" s="54"/>
      <c r="F2" s="54"/>
      <c r="G2" s="54"/>
      <c r="H2" s="54"/>
      <c r="I2" s="54"/>
      <c r="J2" s="54"/>
      <c r="K2" s="54"/>
    </row>
    <row r="3" spans="1:11" s="23" customFormat="1" ht="23.25">
      <c r="A3" s="17" t="s">
        <v>78</v>
      </c>
      <c r="B3" s="17"/>
      <c r="C3" s="17"/>
      <c r="D3" s="17"/>
      <c r="E3" s="17"/>
      <c r="F3" s="17"/>
      <c r="G3" s="17"/>
      <c r="H3" s="17"/>
      <c r="I3" s="17"/>
      <c r="J3" s="17"/>
      <c r="K3" s="22"/>
    </row>
    <row r="4" spans="1:11" s="23" customFormat="1" ht="23.25">
      <c r="A4" s="17" t="s">
        <v>79</v>
      </c>
      <c r="B4" s="17"/>
      <c r="C4" s="17"/>
      <c r="D4" s="17"/>
      <c r="E4" s="17"/>
      <c r="F4" s="17"/>
      <c r="G4" s="17"/>
      <c r="H4" s="17"/>
      <c r="I4" s="17"/>
      <c r="J4" s="17"/>
      <c r="K4" s="22"/>
    </row>
    <row r="5" spans="1:11" s="23" customFormat="1" ht="23.25">
      <c r="A5" s="22"/>
      <c r="B5" s="22"/>
      <c r="C5" s="22"/>
      <c r="D5" s="22"/>
      <c r="E5" s="22"/>
      <c r="F5" s="22"/>
      <c r="G5" s="22"/>
      <c r="H5" s="22"/>
      <c r="I5" s="22"/>
      <c r="J5" s="22"/>
      <c r="K5" s="22"/>
    </row>
    <row r="6" spans="1:11" s="23" customFormat="1" ht="26.25">
      <c r="A6" s="157" t="s">
        <v>247</v>
      </c>
      <c r="B6" s="157"/>
      <c r="C6" s="157"/>
      <c r="D6" s="157"/>
      <c r="E6" s="157"/>
      <c r="F6" s="157"/>
      <c r="G6" s="157"/>
      <c r="H6" s="157"/>
      <c r="I6" s="157"/>
      <c r="J6" s="157"/>
      <c r="K6" s="22"/>
    </row>
    <row r="7" spans="1:11" s="23" customFormat="1" ht="21" customHeight="1" thickBot="1">
      <c r="A7" s="22"/>
      <c r="B7" s="22"/>
      <c r="C7" s="24"/>
      <c r="D7" s="24"/>
      <c r="E7" s="22"/>
      <c r="F7" s="22"/>
      <c r="G7" s="204"/>
      <c r="H7" s="204"/>
      <c r="I7" s="24"/>
      <c r="K7" s="204" t="s">
        <v>26</v>
      </c>
    </row>
    <row r="8" spans="1:11" s="23" customFormat="1" ht="43.5" customHeight="1">
      <c r="A8" s="205" t="s">
        <v>11</v>
      </c>
      <c r="B8" s="206" t="s">
        <v>27</v>
      </c>
      <c r="C8" s="206" t="s">
        <v>116</v>
      </c>
      <c r="D8" s="206" t="s">
        <v>86</v>
      </c>
      <c r="E8" s="206" t="s">
        <v>28</v>
      </c>
      <c r="F8" s="206"/>
      <c r="G8" s="206" t="s">
        <v>80</v>
      </c>
      <c r="H8" s="206"/>
      <c r="I8" s="206" t="s">
        <v>29</v>
      </c>
      <c r="J8" s="206"/>
      <c r="K8" s="207" t="s">
        <v>30</v>
      </c>
    </row>
    <row r="9" spans="1:11" s="23" customFormat="1" ht="108.75" customHeight="1">
      <c r="A9" s="208"/>
      <c r="B9" s="158"/>
      <c r="C9" s="159"/>
      <c r="D9" s="158"/>
      <c r="E9" s="151" t="s">
        <v>81</v>
      </c>
      <c r="F9" s="151" t="s">
        <v>82</v>
      </c>
      <c r="G9" s="151" t="s">
        <v>31</v>
      </c>
      <c r="H9" s="151" t="s">
        <v>83</v>
      </c>
      <c r="I9" s="151" t="s">
        <v>32</v>
      </c>
      <c r="J9" s="151" t="s">
        <v>83</v>
      </c>
      <c r="K9" s="209"/>
    </row>
    <row r="10" spans="1:11" s="23" customFormat="1" ht="20.100000000000001" customHeight="1">
      <c r="A10" s="49">
        <v>1</v>
      </c>
      <c r="B10" s="152" t="s">
        <v>33</v>
      </c>
      <c r="C10" s="4">
        <v>0.89</v>
      </c>
      <c r="D10" s="4">
        <v>1.202</v>
      </c>
      <c r="E10" s="4">
        <v>0.47</v>
      </c>
      <c r="F10" s="4">
        <v>0.84</v>
      </c>
      <c r="G10" s="4">
        <f>E10-D10</f>
        <v>-0.73199999999999998</v>
      </c>
      <c r="H10" s="4">
        <f t="shared" ref="H10:H27" si="0">E10-F10</f>
        <v>-0.37</v>
      </c>
      <c r="I10" s="31">
        <f t="shared" ref="I10:I27" si="1">G10/D10*100</f>
        <v>-60.898502495840269</v>
      </c>
      <c r="J10" s="31">
        <f t="shared" ref="J10:J27" si="2">H10/F10*100</f>
        <v>-44.047619047619044</v>
      </c>
      <c r="K10" s="210" t="s">
        <v>10</v>
      </c>
    </row>
    <row r="11" spans="1:11" s="23" customFormat="1" ht="20.100000000000001" customHeight="1">
      <c r="A11" s="49">
        <v>2</v>
      </c>
      <c r="B11" s="152" t="s">
        <v>59</v>
      </c>
      <c r="C11" s="4">
        <v>0.307</v>
      </c>
      <c r="D11" s="4">
        <v>0.28200000000000003</v>
      </c>
      <c r="E11" s="4">
        <v>0.28999999999999998</v>
      </c>
      <c r="F11" s="4">
        <v>0.3</v>
      </c>
      <c r="G11" s="4">
        <f t="shared" ref="G11:G27" si="3">E11-D11</f>
        <v>7.9999999999999516E-3</v>
      </c>
      <c r="H11" s="4">
        <f t="shared" si="0"/>
        <v>-1.0000000000000009E-2</v>
      </c>
      <c r="I11" s="31">
        <f t="shared" si="1"/>
        <v>2.8368794326240963</v>
      </c>
      <c r="J11" s="31">
        <f t="shared" si="2"/>
        <v>-3.3333333333333366</v>
      </c>
      <c r="K11" s="210" t="s">
        <v>10</v>
      </c>
    </row>
    <row r="12" spans="1:11" s="23" customFormat="1" ht="20.100000000000001" customHeight="1">
      <c r="A12" s="49">
        <v>3</v>
      </c>
      <c r="B12" s="152" t="s">
        <v>34</v>
      </c>
      <c r="C12" s="4">
        <v>2.2879999999999998</v>
      </c>
      <c r="D12" s="4">
        <v>2.7079999999999997</v>
      </c>
      <c r="E12" s="4">
        <v>2.35</v>
      </c>
      <c r="F12" s="4">
        <v>2.64</v>
      </c>
      <c r="G12" s="4">
        <f t="shared" si="3"/>
        <v>-0.35799999999999965</v>
      </c>
      <c r="H12" s="4">
        <f t="shared" si="0"/>
        <v>-0.29000000000000004</v>
      </c>
      <c r="I12" s="31">
        <f t="shared" si="1"/>
        <v>-13.220088626292457</v>
      </c>
      <c r="J12" s="31">
        <f t="shared" si="2"/>
        <v>-10.984848484848486</v>
      </c>
      <c r="K12" s="210" t="s">
        <v>10</v>
      </c>
    </row>
    <row r="13" spans="1:11" s="23" customFormat="1" ht="20.100000000000001" customHeight="1">
      <c r="A13" s="49">
        <v>4</v>
      </c>
      <c r="B13" s="152" t="s">
        <v>35</v>
      </c>
      <c r="C13" s="4">
        <v>0.28899999999999998</v>
      </c>
      <c r="D13" s="4">
        <v>0.32199999999999995</v>
      </c>
      <c r="E13" s="4">
        <v>0.32</v>
      </c>
      <c r="F13" s="4">
        <v>0.35</v>
      </c>
      <c r="G13" s="4">
        <f t="shared" si="3"/>
        <v>-1.9999999999999463E-3</v>
      </c>
      <c r="H13" s="4">
        <f t="shared" si="0"/>
        <v>-2.9999999999999971E-2</v>
      </c>
      <c r="I13" s="31">
        <f t="shared" si="1"/>
        <v>-0.62111801242234366</v>
      </c>
      <c r="J13" s="31">
        <f t="shared" si="2"/>
        <v>-8.5714285714285623</v>
      </c>
      <c r="K13" s="210" t="s">
        <v>10</v>
      </c>
    </row>
    <row r="14" spans="1:11" s="23" customFormat="1" ht="20.100000000000001" customHeight="1">
      <c r="A14" s="49">
        <v>5</v>
      </c>
      <c r="B14" s="152" t="s">
        <v>36</v>
      </c>
      <c r="C14" s="4">
        <v>1.772</v>
      </c>
      <c r="D14" s="4">
        <v>1.9120000000000001</v>
      </c>
      <c r="E14" s="4">
        <v>2.3199999999999998</v>
      </c>
      <c r="F14" s="4">
        <v>2.31</v>
      </c>
      <c r="G14" s="4">
        <f t="shared" si="3"/>
        <v>0.4079999999999997</v>
      </c>
      <c r="H14" s="4">
        <f t="shared" si="0"/>
        <v>9.9999999999997868E-3</v>
      </c>
      <c r="I14" s="31">
        <f t="shared" si="1"/>
        <v>21.338912133891196</v>
      </c>
      <c r="J14" s="31">
        <f t="shared" si="2"/>
        <v>0.43290043290042363</v>
      </c>
      <c r="K14" s="210" t="s">
        <v>10</v>
      </c>
    </row>
    <row r="15" spans="1:11" s="23" customFormat="1" ht="20.100000000000001" customHeight="1">
      <c r="A15" s="49">
        <v>6</v>
      </c>
      <c r="B15" s="152" t="s">
        <v>37</v>
      </c>
      <c r="C15" s="4">
        <v>1.04</v>
      </c>
      <c r="D15" s="4">
        <v>1.028</v>
      </c>
      <c r="E15" s="4">
        <v>1.06</v>
      </c>
      <c r="F15" s="4">
        <v>1.1000000000000001</v>
      </c>
      <c r="G15" s="4">
        <f t="shared" si="3"/>
        <v>3.2000000000000028E-2</v>
      </c>
      <c r="H15" s="4">
        <f t="shared" si="0"/>
        <v>-4.0000000000000036E-2</v>
      </c>
      <c r="I15" s="31">
        <f t="shared" si="1"/>
        <v>3.1128404669260727</v>
      </c>
      <c r="J15" s="31">
        <f t="shared" si="2"/>
        <v>-3.6363636363636389</v>
      </c>
      <c r="K15" s="210" t="s">
        <v>10</v>
      </c>
    </row>
    <row r="16" spans="1:11" s="34" customFormat="1" ht="20.100000000000001" customHeight="1">
      <c r="A16" s="49">
        <v>7</v>
      </c>
      <c r="B16" s="152" t="s">
        <v>38</v>
      </c>
      <c r="C16" s="4">
        <v>4.2210000000000001</v>
      </c>
      <c r="D16" s="4">
        <v>5.4380000000000006</v>
      </c>
      <c r="E16" s="4">
        <v>6.6</v>
      </c>
      <c r="F16" s="4">
        <v>5.96</v>
      </c>
      <c r="G16" s="4">
        <f t="shared" si="3"/>
        <v>1.161999999999999</v>
      </c>
      <c r="H16" s="4">
        <f t="shared" si="0"/>
        <v>0.63999999999999968</v>
      </c>
      <c r="I16" s="31">
        <f t="shared" si="1"/>
        <v>21.36815005516732</v>
      </c>
      <c r="J16" s="31">
        <f t="shared" si="2"/>
        <v>10.73825503355704</v>
      </c>
      <c r="K16" s="210" t="s">
        <v>10</v>
      </c>
    </row>
    <row r="17" spans="1:23" s="34" customFormat="1" ht="20.100000000000001" customHeight="1">
      <c r="A17" s="49">
        <v>8</v>
      </c>
      <c r="B17" s="152" t="s">
        <v>39</v>
      </c>
      <c r="C17" s="4">
        <v>1.036</v>
      </c>
      <c r="D17" s="4">
        <v>1.0660000000000001</v>
      </c>
      <c r="E17" s="4">
        <v>0.86</v>
      </c>
      <c r="F17" s="4">
        <v>1.06</v>
      </c>
      <c r="G17" s="4">
        <f t="shared" si="3"/>
        <v>-0.20600000000000007</v>
      </c>
      <c r="H17" s="4">
        <f t="shared" si="0"/>
        <v>-0.20000000000000007</v>
      </c>
      <c r="I17" s="31">
        <f t="shared" si="1"/>
        <v>-19.324577861163235</v>
      </c>
      <c r="J17" s="31">
        <f t="shared" si="2"/>
        <v>-18.867924528301891</v>
      </c>
      <c r="K17" s="210" t="s">
        <v>10</v>
      </c>
    </row>
    <row r="18" spans="1:23" s="34" customFormat="1" ht="20.100000000000001" customHeight="1">
      <c r="A18" s="49">
        <v>9</v>
      </c>
      <c r="B18" s="152" t="s">
        <v>40</v>
      </c>
      <c r="C18" s="4">
        <v>9.327</v>
      </c>
      <c r="D18" s="4">
        <v>10.504</v>
      </c>
      <c r="E18" s="4">
        <v>13.52</v>
      </c>
      <c r="F18" s="4">
        <v>12.32</v>
      </c>
      <c r="G18" s="4">
        <f t="shared" si="3"/>
        <v>3.016</v>
      </c>
      <c r="H18" s="4">
        <f t="shared" si="0"/>
        <v>1.1999999999999993</v>
      </c>
      <c r="I18" s="31">
        <f t="shared" si="1"/>
        <v>28.712871287128717</v>
      </c>
      <c r="J18" s="31">
        <f t="shared" si="2"/>
        <v>9.7402597402597344</v>
      </c>
      <c r="K18" s="210" t="s">
        <v>10</v>
      </c>
    </row>
    <row r="19" spans="1:23" s="23" customFormat="1" ht="20.100000000000001" customHeight="1">
      <c r="A19" s="49">
        <v>10</v>
      </c>
      <c r="B19" s="152" t="s">
        <v>41</v>
      </c>
      <c r="C19" s="4">
        <v>6.4000000000000001E-2</v>
      </c>
      <c r="D19" s="4">
        <v>0.156</v>
      </c>
      <c r="E19" s="4">
        <v>0.19</v>
      </c>
      <c r="F19" s="4">
        <v>0.17</v>
      </c>
      <c r="G19" s="4">
        <f t="shared" si="3"/>
        <v>3.4000000000000002E-2</v>
      </c>
      <c r="H19" s="4">
        <f t="shared" si="0"/>
        <v>1.999999999999999E-2</v>
      </c>
      <c r="I19" s="31">
        <f t="shared" si="1"/>
        <v>21.794871794871796</v>
      </c>
      <c r="J19" s="31">
        <f t="shared" si="2"/>
        <v>11.764705882352935</v>
      </c>
      <c r="K19" s="210" t="s">
        <v>10</v>
      </c>
    </row>
    <row r="20" spans="1:23" s="23" customFormat="1" ht="20.100000000000001" customHeight="1">
      <c r="A20" s="49">
        <v>11</v>
      </c>
      <c r="B20" s="152" t="s">
        <v>42</v>
      </c>
      <c r="C20" s="4">
        <v>0.91900000000000004</v>
      </c>
      <c r="D20" s="4">
        <v>0.95799999999999996</v>
      </c>
      <c r="E20" s="4">
        <v>0.97</v>
      </c>
      <c r="F20" s="4">
        <v>0.98</v>
      </c>
      <c r="G20" s="4">
        <f t="shared" si="3"/>
        <v>1.2000000000000011E-2</v>
      </c>
      <c r="H20" s="4">
        <f t="shared" si="0"/>
        <v>-1.0000000000000009E-2</v>
      </c>
      <c r="I20" s="31">
        <f t="shared" si="1"/>
        <v>1.2526096033402934</v>
      </c>
      <c r="J20" s="31">
        <f t="shared" si="2"/>
        <v>-1.020408163265307</v>
      </c>
      <c r="K20" s="210" t="s">
        <v>10</v>
      </c>
    </row>
    <row r="21" spans="1:23" s="23" customFormat="1" ht="20.100000000000001" customHeight="1">
      <c r="A21" s="49">
        <v>12</v>
      </c>
      <c r="B21" s="152" t="s">
        <v>43</v>
      </c>
      <c r="C21" s="4">
        <v>1.631</v>
      </c>
      <c r="D21" s="4">
        <v>2.1360000000000001</v>
      </c>
      <c r="E21" s="4">
        <v>1.55</v>
      </c>
      <c r="F21" s="4">
        <v>1.5</v>
      </c>
      <c r="G21" s="4">
        <f t="shared" si="3"/>
        <v>-0.58600000000000008</v>
      </c>
      <c r="H21" s="4">
        <f t="shared" si="0"/>
        <v>5.0000000000000044E-2</v>
      </c>
      <c r="I21" s="31">
        <f t="shared" si="1"/>
        <v>-27.434456928838951</v>
      </c>
      <c r="J21" s="31">
        <f t="shared" si="2"/>
        <v>3.3333333333333361</v>
      </c>
      <c r="K21" s="210" t="s">
        <v>10</v>
      </c>
    </row>
    <row r="22" spans="1:23" s="23" customFormat="1" ht="20.100000000000001" customHeight="1">
      <c r="A22" s="49">
        <v>13</v>
      </c>
      <c r="B22" s="152" t="s">
        <v>44</v>
      </c>
      <c r="C22" s="4">
        <v>0.30399999999999999</v>
      </c>
      <c r="D22" s="4">
        <v>0.33599999999999997</v>
      </c>
      <c r="E22" s="4">
        <v>0.31</v>
      </c>
      <c r="F22" s="4">
        <v>0.28999999999999998</v>
      </c>
      <c r="G22" s="4">
        <f t="shared" si="3"/>
        <v>-2.5999999999999968E-2</v>
      </c>
      <c r="H22" s="4">
        <f t="shared" si="0"/>
        <v>2.0000000000000018E-2</v>
      </c>
      <c r="I22" s="31">
        <f t="shared" si="1"/>
        <v>-7.7380952380952284</v>
      </c>
      <c r="J22" s="31">
        <f t="shared" si="2"/>
        <v>6.8965517241379377</v>
      </c>
      <c r="K22" s="210" t="s">
        <v>10</v>
      </c>
    </row>
    <row r="23" spans="1:23" s="23" customFormat="1" ht="20.100000000000001" customHeight="1">
      <c r="A23" s="49">
        <v>14</v>
      </c>
      <c r="B23" s="152" t="s">
        <v>45</v>
      </c>
      <c r="C23" s="4">
        <v>22.012</v>
      </c>
      <c r="D23" s="4">
        <v>24.058</v>
      </c>
      <c r="E23" s="4">
        <v>23.6</v>
      </c>
      <c r="F23" s="4">
        <v>23.95</v>
      </c>
      <c r="G23" s="4">
        <f t="shared" si="3"/>
        <v>-0.45799999999999841</v>
      </c>
      <c r="H23" s="4">
        <f t="shared" si="0"/>
        <v>-0.34999999999999787</v>
      </c>
      <c r="I23" s="31">
        <f t="shared" si="1"/>
        <v>-1.9037326461052391</v>
      </c>
      <c r="J23" s="31">
        <f t="shared" si="2"/>
        <v>-1.4613778705636653</v>
      </c>
      <c r="K23" s="210" t="s">
        <v>10</v>
      </c>
    </row>
    <row r="24" spans="1:23" s="23" customFormat="1" ht="20.100000000000001" customHeight="1">
      <c r="A24" s="49">
        <v>15</v>
      </c>
      <c r="B24" s="152" t="s">
        <v>46</v>
      </c>
      <c r="C24" s="4">
        <v>0.82399999999999995</v>
      </c>
      <c r="D24" s="4">
        <v>0.91600000000000004</v>
      </c>
      <c r="E24" s="4">
        <v>0.92</v>
      </c>
      <c r="F24" s="4">
        <v>0.93</v>
      </c>
      <c r="G24" s="4">
        <f t="shared" si="3"/>
        <v>4.0000000000000036E-3</v>
      </c>
      <c r="H24" s="4">
        <f t="shared" si="0"/>
        <v>-1.0000000000000009E-2</v>
      </c>
      <c r="I24" s="31">
        <f t="shared" si="1"/>
        <v>0.43668122270742399</v>
      </c>
      <c r="J24" s="31">
        <f t="shared" si="2"/>
        <v>-1.0752688172043021</v>
      </c>
      <c r="K24" s="210" t="s">
        <v>10</v>
      </c>
    </row>
    <row r="25" spans="1:23" s="23" customFormat="1" ht="20.100000000000001" customHeight="1">
      <c r="A25" s="49">
        <v>16</v>
      </c>
      <c r="B25" s="152" t="s">
        <v>47</v>
      </c>
      <c r="C25" s="4">
        <v>0.188</v>
      </c>
      <c r="D25" s="4">
        <v>0.18</v>
      </c>
      <c r="E25" s="4">
        <v>0.14000000000000001</v>
      </c>
      <c r="F25" s="4">
        <v>0.17</v>
      </c>
      <c r="G25" s="4">
        <f t="shared" si="3"/>
        <v>-3.999999999999998E-2</v>
      </c>
      <c r="H25" s="4">
        <f t="shared" si="0"/>
        <v>-0.03</v>
      </c>
      <c r="I25" s="31">
        <f t="shared" si="1"/>
        <v>-22.222222222222214</v>
      </c>
      <c r="J25" s="31">
        <f t="shared" si="2"/>
        <v>-17.647058823529409</v>
      </c>
      <c r="K25" s="210" t="s">
        <v>10</v>
      </c>
    </row>
    <row r="26" spans="1:23" s="23" customFormat="1" ht="20.100000000000001" customHeight="1">
      <c r="A26" s="211"/>
      <c r="B26" s="152" t="s">
        <v>57</v>
      </c>
      <c r="C26" s="4">
        <v>0.26400000000000001</v>
      </c>
      <c r="D26" s="4">
        <v>0.33799999999999997</v>
      </c>
      <c r="E26" s="4">
        <v>0.26</v>
      </c>
      <c r="F26" s="4">
        <v>0.35</v>
      </c>
      <c r="G26" s="4">
        <f t="shared" si="3"/>
        <v>-7.7999999999999958E-2</v>
      </c>
      <c r="H26" s="4">
        <f t="shared" si="0"/>
        <v>-8.9999999999999969E-2</v>
      </c>
      <c r="I26" s="31">
        <f t="shared" si="1"/>
        <v>-23.076923076923066</v>
      </c>
      <c r="J26" s="31">
        <f t="shared" si="2"/>
        <v>-25.714285714285705</v>
      </c>
      <c r="K26" s="210" t="s">
        <v>10</v>
      </c>
    </row>
    <row r="27" spans="1:23" s="23" customFormat="1" ht="20.100000000000001" customHeight="1">
      <c r="A27" s="212" t="s">
        <v>48</v>
      </c>
      <c r="B27" s="153"/>
      <c r="C27" s="48">
        <f>SUM(C10:C26)</f>
        <v>47.376000000000005</v>
      </c>
      <c r="D27" s="46">
        <f>SUM(D10:D26)</f>
        <v>53.539999999999992</v>
      </c>
      <c r="E27" s="46">
        <f>SUM(E10:E26)</f>
        <v>55.73</v>
      </c>
      <c r="F27" s="46">
        <f>SUM(F10:F26)</f>
        <v>55.220000000000006</v>
      </c>
      <c r="G27" s="46">
        <f t="shared" si="3"/>
        <v>2.1900000000000048</v>
      </c>
      <c r="H27" s="46">
        <f t="shared" si="0"/>
        <v>0.50999999999999091</v>
      </c>
      <c r="I27" s="46">
        <f t="shared" si="1"/>
        <v>4.090399701158022</v>
      </c>
      <c r="J27" s="46">
        <f t="shared" si="2"/>
        <v>0.92357841361823767</v>
      </c>
      <c r="K27" s="210"/>
    </row>
    <row r="28" spans="1:23">
      <c r="A28" s="213"/>
      <c r="B28" s="12" t="s">
        <v>49</v>
      </c>
      <c r="C28" s="12"/>
      <c r="D28" s="214"/>
      <c r="E28" s="12"/>
      <c r="F28" s="12"/>
      <c r="G28" s="12"/>
      <c r="H28" s="12" t="s">
        <v>50</v>
      </c>
      <c r="I28" s="12"/>
      <c r="J28" s="12"/>
      <c r="K28" s="215"/>
    </row>
    <row r="29" spans="1:23">
      <c r="A29" s="213"/>
      <c r="B29" s="12" t="s">
        <v>85</v>
      </c>
      <c r="C29" s="12"/>
      <c r="D29" s="12"/>
      <c r="E29" s="12"/>
      <c r="F29" s="12"/>
      <c r="G29" s="12"/>
      <c r="H29" s="12"/>
      <c r="I29" s="12"/>
      <c r="J29" s="12"/>
      <c r="K29" s="215"/>
    </row>
    <row r="30" spans="1:23">
      <c r="A30" s="213"/>
      <c r="B30" s="12"/>
      <c r="C30" s="12"/>
      <c r="D30" s="12"/>
      <c r="E30" s="12"/>
      <c r="F30" s="12"/>
      <c r="G30" s="12"/>
      <c r="H30" s="12"/>
      <c r="I30" s="12"/>
      <c r="J30" s="12"/>
      <c r="K30" s="215"/>
    </row>
    <row r="31" spans="1:23" s="13" customFormat="1" ht="23.25">
      <c r="A31" s="216"/>
      <c r="B31" s="217" t="s">
        <v>60</v>
      </c>
      <c r="C31" s="218"/>
      <c r="D31" s="218"/>
      <c r="E31" s="218"/>
      <c r="F31" s="218"/>
      <c r="G31" s="218"/>
      <c r="H31" s="218"/>
      <c r="I31" s="218"/>
      <c r="J31" s="218"/>
      <c r="K31" s="219"/>
      <c r="L31" s="33"/>
      <c r="M31" s="33"/>
      <c r="N31" s="33"/>
      <c r="O31" s="33"/>
      <c r="P31" s="33"/>
      <c r="Q31" s="33"/>
      <c r="R31" s="33"/>
      <c r="S31" s="84"/>
      <c r="T31" s="84"/>
      <c r="U31" s="84"/>
      <c r="V31" s="84"/>
      <c r="W31" s="84"/>
    </row>
    <row r="32" spans="1:23" s="13" customFormat="1" ht="45.75" customHeight="1" thickBot="1">
      <c r="A32" s="220"/>
      <c r="B32" s="221" t="s">
        <v>246</v>
      </c>
      <c r="C32" s="222"/>
      <c r="D32" s="222"/>
      <c r="E32" s="222"/>
      <c r="F32" s="222"/>
      <c r="G32" s="222"/>
      <c r="H32" s="222"/>
      <c r="I32" s="222"/>
      <c r="J32" s="222"/>
      <c r="K32" s="223"/>
      <c r="L32" s="33"/>
      <c r="M32" s="33"/>
      <c r="N32" s="33"/>
      <c r="O32" s="33"/>
      <c r="P32" s="33"/>
      <c r="Q32" s="33"/>
      <c r="R32" s="33"/>
      <c r="S32" s="84"/>
      <c r="T32" s="84"/>
      <c r="U32" s="84"/>
      <c r="V32" s="84"/>
      <c r="W32" s="84"/>
    </row>
    <row r="33" spans="1:23" s="13" customFormat="1" ht="23.25">
      <c r="A33" s="47"/>
      <c r="B33" s="83"/>
      <c r="C33" s="84"/>
      <c r="D33" s="84"/>
      <c r="E33" s="84"/>
      <c r="F33" s="84"/>
      <c r="G33" s="84"/>
      <c r="H33" s="84"/>
      <c r="I33" s="84"/>
      <c r="J33" s="84"/>
      <c r="K33" s="84"/>
      <c r="L33" s="33"/>
      <c r="M33" s="33"/>
      <c r="N33" s="33"/>
      <c r="O33" s="33"/>
      <c r="P33" s="33"/>
      <c r="Q33" s="33"/>
      <c r="R33" s="33"/>
      <c r="S33" s="84"/>
      <c r="T33" s="84"/>
      <c r="U33" s="84"/>
      <c r="V33" s="84"/>
      <c r="W33" s="84"/>
    </row>
    <row r="34" spans="1:23" s="13" customFormat="1" ht="21.75" customHeight="1">
      <c r="A34" s="47"/>
      <c r="B34" s="84"/>
      <c r="C34" s="84"/>
      <c r="D34" s="84"/>
      <c r="E34" s="84"/>
      <c r="F34" s="84"/>
      <c r="G34" s="84"/>
      <c r="H34" s="84"/>
      <c r="I34" s="84"/>
      <c r="J34" s="84"/>
      <c r="K34" s="84"/>
      <c r="L34" s="33"/>
      <c r="M34" s="33"/>
      <c r="N34" s="33"/>
      <c r="O34" s="33"/>
      <c r="P34" s="33"/>
      <c r="Q34" s="33"/>
      <c r="R34" s="33"/>
      <c r="S34" s="84"/>
      <c r="T34" s="84"/>
      <c r="U34" s="84"/>
      <c r="V34" s="84"/>
      <c r="W34" s="84"/>
    </row>
    <row r="35" spans="1:23">
      <c r="A35" s="52"/>
    </row>
  </sheetData>
  <mergeCells count="12">
    <mergeCell ref="A27:B27"/>
    <mergeCell ref="B32:K32"/>
    <mergeCell ref="A1:K1"/>
    <mergeCell ref="A6:J6"/>
    <mergeCell ref="A8:A9"/>
    <mergeCell ref="B8:B9"/>
    <mergeCell ref="C8:C9"/>
    <mergeCell ref="D8:D9"/>
    <mergeCell ref="E8:F8"/>
    <mergeCell ref="G8:H8"/>
    <mergeCell ref="I8:J8"/>
    <mergeCell ref="K8:K9"/>
  </mergeCells>
  <pageMargins left="0.70866141732283472" right="0.27" top="0.21" bottom="0.27" header="0.2" footer="0.16"/>
  <pageSetup paperSize="9" scale="70" orientation="landscape" r:id="rId1"/>
</worksheet>
</file>

<file path=xl/worksheets/sheet2.xml><?xml version="1.0" encoding="utf-8"?>
<worksheet xmlns="http://schemas.openxmlformats.org/spreadsheetml/2006/main" xmlns:r="http://schemas.openxmlformats.org/officeDocument/2006/relationships">
  <dimension ref="A1:R149"/>
  <sheetViews>
    <sheetView view="pageBreakPreview" zoomScale="70" zoomScaleNormal="55" zoomScaleSheetLayoutView="70" zoomScalePageLayoutView="85" workbookViewId="0">
      <selection activeCell="F61" sqref="F61:M61"/>
    </sheetView>
  </sheetViews>
  <sheetFormatPr defaultRowHeight="20.25"/>
  <cols>
    <col min="1" max="1" width="11.140625" style="3" customWidth="1"/>
    <col min="2" max="2" width="12.28515625" style="3" customWidth="1"/>
    <col min="3" max="3" width="35" style="3" customWidth="1"/>
    <col min="4" max="4" width="18.140625" style="3" customWidth="1"/>
    <col min="5" max="5" width="26.28515625" style="3" customWidth="1"/>
    <col min="6" max="6" width="24.140625" style="3" customWidth="1"/>
    <col min="7" max="7" width="20.7109375" style="3" customWidth="1"/>
    <col min="8" max="8" width="19.28515625" style="3" customWidth="1"/>
    <col min="9" max="9" width="23.7109375" style="3" customWidth="1"/>
    <col min="10" max="10" width="20.7109375" style="3" customWidth="1"/>
    <col min="11" max="11" width="22.7109375" style="3" customWidth="1"/>
    <col min="12" max="12" width="19.85546875" style="3" customWidth="1"/>
    <col min="13" max="13" width="21" style="3" customWidth="1"/>
    <col min="14" max="14" width="0.28515625" style="3" hidden="1" customWidth="1"/>
    <col min="15" max="15" width="21.85546875" style="3" customWidth="1"/>
    <col min="16" max="16" width="13.85546875" style="3" customWidth="1"/>
    <col min="17" max="17" width="17" style="3" customWidth="1"/>
    <col min="18" max="18" width="9.140625" style="3" customWidth="1"/>
    <col min="19" max="16384" width="9.140625" style="3"/>
  </cols>
  <sheetData>
    <row r="1" spans="1:13">
      <c r="A1" s="160" t="s">
        <v>0</v>
      </c>
      <c r="B1" s="160"/>
      <c r="C1" s="160"/>
      <c r="D1" s="160"/>
      <c r="E1" s="160"/>
      <c r="F1" s="160"/>
      <c r="G1" s="160"/>
      <c r="H1" s="160"/>
      <c r="I1" s="160"/>
      <c r="J1" s="160"/>
      <c r="K1" s="160"/>
      <c r="L1" s="160"/>
      <c r="M1" s="160"/>
    </row>
    <row r="2" spans="1:13">
      <c r="B2" s="1"/>
      <c r="C2" s="1"/>
      <c r="D2" s="25"/>
      <c r="E2" s="1"/>
      <c r="F2" s="1"/>
      <c r="G2" s="1"/>
      <c r="H2" s="1"/>
      <c r="I2" s="1"/>
      <c r="J2" s="1"/>
      <c r="K2" s="1"/>
      <c r="L2" s="1"/>
      <c r="M2" s="1"/>
    </row>
    <row r="3" spans="1:13">
      <c r="B3" s="70" t="s">
        <v>70</v>
      </c>
      <c r="C3" s="26"/>
      <c r="D3" s="26"/>
      <c r="E3" s="1"/>
      <c r="F3" s="1"/>
      <c r="G3" s="27"/>
      <c r="H3" s="26"/>
      <c r="I3" s="10"/>
      <c r="J3" s="10"/>
      <c r="K3" s="16"/>
      <c r="L3" s="16"/>
      <c r="M3" s="69"/>
    </row>
    <row r="4" spans="1:13">
      <c r="B4" s="1"/>
      <c r="C4" s="1"/>
      <c r="D4" s="1"/>
      <c r="E4" s="1"/>
      <c r="F4" s="1"/>
      <c r="G4" s="1"/>
      <c r="H4" s="1"/>
      <c r="I4" s="1"/>
      <c r="J4" s="1"/>
      <c r="K4" s="1"/>
      <c r="L4" s="1"/>
      <c r="M4" s="1"/>
    </row>
    <row r="5" spans="1:13">
      <c r="B5" s="164" t="s">
        <v>96</v>
      </c>
      <c r="C5" s="164"/>
      <c r="D5" s="164"/>
      <c r="E5" s="164"/>
      <c r="F5" s="164"/>
      <c r="G5" s="164"/>
      <c r="H5" s="164"/>
      <c r="I5" s="164"/>
      <c r="J5" s="164"/>
      <c r="K5" s="164"/>
      <c r="L5" s="164"/>
      <c r="M5" s="164"/>
    </row>
    <row r="6" spans="1:13">
      <c r="B6" s="28"/>
      <c r="C6" s="26"/>
      <c r="D6" s="1"/>
      <c r="E6" s="1"/>
      <c r="F6" s="27"/>
      <c r="G6" s="26"/>
      <c r="H6" s="10"/>
      <c r="I6" s="10"/>
      <c r="J6" s="10"/>
      <c r="K6" s="16"/>
      <c r="L6" s="1"/>
      <c r="M6" s="1"/>
    </row>
    <row r="7" spans="1:13">
      <c r="B7" s="150" t="s">
        <v>263</v>
      </c>
      <c r="C7" s="1"/>
      <c r="D7" s="1"/>
      <c r="E7" s="1"/>
      <c r="F7" s="148" t="s">
        <v>264</v>
      </c>
      <c r="G7" s="1"/>
      <c r="H7" s="1"/>
      <c r="I7" s="1"/>
      <c r="J7" s="1"/>
      <c r="K7" s="1"/>
      <c r="L7" s="1"/>
      <c r="M7" s="1"/>
    </row>
    <row r="8" spans="1:13">
      <c r="B8" s="1"/>
      <c r="C8" s="82"/>
      <c r="D8" s="82"/>
      <c r="E8" s="1"/>
      <c r="F8" s="1"/>
      <c r="G8" s="1"/>
      <c r="H8" s="1"/>
      <c r="I8" s="1"/>
      <c r="J8" s="1"/>
      <c r="K8" s="25" t="s">
        <v>1</v>
      </c>
      <c r="L8" s="1"/>
      <c r="M8" s="1"/>
    </row>
    <row r="9" spans="1:13" ht="61.5" customHeight="1">
      <c r="B9" s="62" t="s">
        <v>2</v>
      </c>
      <c r="C9" s="62" t="s">
        <v>3</v>
      </c>
      <c r="D9" s="61" t="s">
        <v>4</v>
      </c>
      <c r="E9" s="61" t="s">
        <v>5</v>
      </c>
      <c r="F9" s="61" t="s">
        <v>13</v>
      </c>
      <c r="G9" s="165" t="s">
        <v>7</v>
      </c>
      <c r="H9" s="166"/>
      <c r="I9" s="167" t="s">
        <v>74</v>
      </c>
      <c r="J9" s="168"/>
      <c r="K9" s="165" t="s">
        <v>75</v>
      </c>
      <c r="L9" s="166"/>
      <c r="M9" s="61" t="s">
        <v>8</v>
      </c>
    </row>
    <row r="10" spans="1:13" ht="63" customHeight="1">
      <c r="B10" s="29"/>
      <c r="C10" s="29"/>
      <c r="D10" s="61" t="s">
        <v>113</v>
      </c>
      <c r="E10" s="61" t="s">
        <v>84</v>
      </c>
      <c r="F10" s="61" t="s">
        <v>76</v>
      </c>
      <c r="G10" s="62">
        <v>2022</v>
      </c>
      <c r="H10" s="62">
        <v>2021</v>
      </c>
      <c r="I10" s="61" t="s">
        <v>9</v>
      </c>
      <c r="J10" s="61">
        <v>2021</v>
      </c>
      <c r="K10" s="61" t="s">
        <v>6</v>
      </c>
      <c r="L10" s="62">
        <v>2021</v>
      </c>
      <c r="M10" s="61"/>
    </row>
    <row r="11" spans="1:13" ht="24.95" customHeight="1">
      <c r="B11" s="7">
        <v>1</v>
      </c>
      <c r="C11" s="7">
        <v>2</v>
      </c>
      <c r="D11" s="7">
        <v>3</v>
      </c>
      <c r="E11" s="7">
        <v>4</v>
      </c>
      <c r="F11" s="7">
        <v>5</v>
      </c>
      <c r="G11" s="7">
        <v>6</v>
      </c>
      <c r="H11" s="7">
        <v>7</v>
      </c>
      <c r="I11" s="7">
        <v>8</v>
      </c>
      <c r="J11" s="7">
        <v>9</v>
      </c>
      <c r="K11" s="7">
        <v>10</v>
      </c>
      <c r="L11" s="7">
        <v>11</v>
      </c>
      <c r="M11" s="30"/>
    </row>
    <row r="12" spans="1:13" ht="24.95" customHeight="1">
      <c r="B12" s="6">
        <v>1</v>
      </c>
      <c r="C12" s="30" t="s">
        <v>87</v>
      </c>
      <c r="D12" s="46">
        <v>57.671999999999997</v>
      </c>
      <c r="E12" s="50">
        <v>59</v>
      </c>
      <c r="F12" s="50">
        <v>59.975625999999998</v>
      </c>
      <c r="G12" s="50">
        <v>57.783569999999997</v>
      </c>
      <c r="H12" s="46">
        <v>60.256129999999999</v>
      </c>
      <c r="I12" s="50">
        <f>G12-F12</f>
        <v>-2.1920560000000009</v>
      </c>
      <c r="J12" s="50">
        <f t="shared" ref="J12" si="0">G12-H12</f>
        <v>-2.4725600000000014</v>
      </c>
      <c r="K12" s="46">
        <f t="shared" ref="K12" si="1">I12/F12*100</f>
        <v>-3.6549114135132177</v>
      </c>
      <c r="L12" s="46">
        <f t="shared" ref="L12" si="2">J12/H12*100</f>
        <v>-4.1034165320607237</v>
      </c>
      <c r="M12" s="6" t="s">
        <v>10</v>
      </c>
    </row>
    <row r="13" spans="1:13" ht="24.95" customHeight="1">
      <c r="B13" s="6"/>
      <c r="C13" s="30"/>
      <c r="D13" s="31"/>
      <c r="E13" s="4"/>
      <c r="F13" s="4"/>
      <c r="G13" s="4"/>
      <c r="H13" s="31"/>
      <c r="I13" s="4"/>
      <c r="J13" s="4"/>
      <c r="K13" s="31"/>
      <c r="L13" s="31"/>
      <c r="M13" s="6"/>
    </row>
    <row r="14" spans="1:13" ht="24.95" customHeight="1">
      <c r="B14" s="6">
        <v>2</v>
      </c>
      <c r="C14" s="30" t="s">
        <v>69</v>
      </c>
      <c r="D14" s="31">
        <v>6.8780000000000001</v>
      </c>
      <c r="E14" s="4">
        <v>7.8</v>
      </c>
      <c r="F14" s="4">
        <v>7.4180660000000005</v>
      </c>
      <c r="G14" s="4">
        <v>7.5246899999999997</v>
      </c>
      <c r="H14" s="31">
        <v>7.6847300000000001</v>
      </c>
      <c r="I14" s="4">
        <f t="shared" ref="I14:I30" si="3">G14-F14</f>
        <v>0.10662399999999916</v>
      </c>
      <c r="J14" s="4">
        <f t="shared" ref="J14:J30" si="4">G14-H14</f>
        <v>-0.1600400000000004</v>
      </c>
      <c r="K14" s="31">
        <f t="shared" ref="K14:K30" si="5">I14/F14*100</f>
        <v>1.4373557744026428</v>
      </c>
      <c r="L14" s="31">
        <f t="shared" ref="L14:L30" si="6">J14/H14*100</f>
        <v>-2.0825715412252666</v>
      </c>
      <c r="M14" s="6" t="s">
        <v>10</v>
      </c>
    </row>
    <row r="15" spans="1:13" ht="24.95" customHeight="1">
      <c r="B15" s="6">
        <v>3</v>
      </c>
      <c r="C15" s="30" t="s">
        <v>88</v>
      </c>
      <c r="D15" s="31">
        <v>1.6819999999999999</v>
      </c>
      <c r="E15" s="4">
        <v>2.15</v>
      </c>
      <c r="F15" s="4">
        <v>2.0155599999999998</v>
      </c>
      <c r="G15" s="4">
        <v>2.0906400000000001</v>
      </c>
      <c r="H15" s="31">
        <v>2.1032899999999999</v>
      </c>
      <c r="I15" s="4">
        <f t="shared" si="3"/>
        <v>7.5080000000000258E-2</v>
      </c>
      <c r="J15" s="4">
        <f t="shared" si="4"/>
        <v>-1.2649999999999828E-2</v>
      </c>
      <c r="K15" s="31">
        <f t="shared" si="5"/>
        <v>3.7250193494612054</v>
      </c>
      <c r="L15" s="31">
        <f t="shared" si="6"/>
        <v>-0.60143869842008602</v>
      </c>
      <c r="M15" s="6" t="s">
        <v>10</v>
      </c>
    </row>
    <row r="16" spans="1:13" ht="24.95" customHeight="1">
      <c r="B16" s="6">
        <v>4</v>
      </c>
      <c r="C16" s="32" t="s">
        <v>68</v>
      </c>
      <c r="D16" s="31">
        <v>9.0660000000000007</v>
      </c>
      <c r="E16" s="4">
        <v>9.8000000000000007</v>
      </c>
      <c r="F16" s="4">
        <v>9.4306239999999999</v>
      </c>
      <c r="G16" s="4">
        <v>10.098560000000001</v>
      </c>
      <c r="H16" s="31">
        <v>9.5831199999999992</v>
      </c>
      <c r="I16" s="4">
        <f t="shared" si="3"/>
        <v>0.66793600000000097</v>
      </c>
      <c r="J16" s="4">
        <f t="shared" si="4"/>
        <v>0.51544000000000167</v>
      </c>
      <c r="K16" s="31">
        <f t="shared" si="5"/>
        <v>7.0826278303535481</v>
      </c>
      <c r="L16" s="31">
        <f t="shared" si="6"/>
        <v>5.3786240806752055</v>
      </c>
      <c r="M16" s="6" t="s">
        <v>10</v>
      </c>
    </row>
    <row r="17" spans="2:13" ht="24.95" customHeight="1">
      <c r="B17" s="6">
        <v>5</v>
      </c>
      <c r="C17" s="32" t="s">
        <v>89</v>
      </c>
      <c r="D17" s="31">
        <v>8.7999999999999995E-2</v>
      </c>
      <c r="E17" s="51">
        <v>0.15</v>
      </c>
      <c r="F17" s="31">
        <v>9.9647999999999987E-2</v>
      </c>
      <c r="G17" s="31">
        <v>0.15139</v>
      </c>
      <c r="H17" s="31">
        <v>0.12265</v>
      </c>
      <c r="I17" s="4">
        <f t="shared" si="3"/>
        <v>5.174200000000001E-2</v>
      </c>
      <c r="J17" s="4">
        <f t="shared" si="4"/>
        <v>2.8740000000000002E-2</v>
      </c>
      <c r="K17" s="31">
        <f t="shared" si="5"/>
        <v>51.924775208734765</v>
      </c>
      <c r="L17" s="31">
        <f t="shared" si="6"/>
        <v>23.432531593966573</v>
      </c>
      <c r="M17" s="6" t="s">
        <v>10</v>
      </c>
    </row>
    <row r="18" spans="2:13" ht="24.95" customHeight="1">
      <c r="B18" s="6"/>
      <c r="C18" s="90" t="s">
        <v>90</v>
      </c>
      <c r="D18" s="46">
        <f>SUM(D14:D17)</f>
        <v>17.714000000000002</v>
      </c>
      <c r="E18" s="50">
        <f>SUM(E14:E17)</f>
        <v>19.899999999999999</v>
      </c>
      <c r="F18" s="50">
        <f>SUM(F14:F17)</f>
        <v>18.963897999999997</v>
      </c>
      <c r="G18" s="50">
        <f>SUM(G14:G17)</f>
        <v>19.865279999999998</v>
      </c>
      <c r="H18" s="46">
        <f>SUM(H14:H17)</f>
        <v>19.493789999999997</v>
      </c>
      <c r="I18" s="50">
        <f t="shared" si="3"/>
        <v>0.90138200000000168</v>
      </c>
      <c r="J18" s="50">
        <f t="shared" si="4"/>
        <v>0.37149000000000143</v>
      </c>
      <c r="K18" s="46">
        <f t="shared" si="5"/>
        <v>4.7531472696172585</v>
      </c>
      <c r="L18" s="46">
        <f t="shared" si="6"/>
        <v>1.9056838100749085</v>
      </c>
      <c r="M18" s="6"/>
    </row>
    <row r="19" spans="2:13" ht="24.95" customHeight="1">
      <c r="B19" s="6"/>
      <c r="C19" s="90"/>
      <c r="D19" s="31"/>
      <c r="E19" s="4"/>
      <c r="F19" s="4"/>
      <c r="G19" s="4"/>
      <c r="H19" s="31"/>
      <c r="I19" s="4"/>
      <c r="J19" s="4"/>
      <c r="K19" s="31"/>
      <c r="L19" s="31"/>
      <c r="M19" s="6"/>
    </row>
    <row r="20" spans="2:13" ht="24.95" customHeight="1">
      <c r="B20" s="6">
        <v>6</v>
      </c>
      <c r="C20" s="32" t="s">
        <v>66</v>
      </c>
      <c r="D20" s="31">
        <v>5.4160000000000004</v>
      </c>
      <c r="E20" s="4">
        <v>7.25</v>
      </c>
      <c r="F20" s="4">
        <v>6.7432999999999996</v>
      </c>
      <c r="G20" s="4">
        <v>7.10623</v>
      </c>
      <c r="H20" s="31">
        <v>6.9913100000000004</v>
      </c>
      <c r="I20" s="4">
        <f t="shared" si="3"/>
        <v>0.36293000000000042</v>
      </c>
      <c r="J20" s="4">
        <f t="shared" si="4"/>
        <v>0.11491999999999969</v>
      </c>
      <c r="K20" s="31">
        <f t="shared" si="5"/>
        <v>5.3820829564160046</v>
      </c>
      <c r="L20" s="31">
        <f t="shared" si="6"/>
        <v>1.6437548899991514</v>
      </c>
      <c r="M20" s="6" t="s">
        <v>10</v>
      </c>
    </row>
    <row r="21" spans="2:13" ht="24.95" customHeight="1">
      <c r="B21" s="6">
        <v>7</v>
      </c>
      <c r="C21" s="30" t="s">
        <v>67</v>
      </c>
      <c r="D21" s="31">
        <v>0.45600000000000002</v>
      </c>
      <c r="E21" s="4">
        <v>0.4</v>
      </c>
      <c r="F21" s="4">
        <v>0.62500599999999995</v>
      </c>
      <c r="G21" s="4">
        <v>0.40851999999999999</v>
      </c>
      <c r="H21" s="31">
        <v>0.39583000000000002</v>
      </c>
      <c r="I21" s="4">
        <f t="shared" si="3"/>
        <v>-0.21648599999999996</v>
      </c>
      <c r="J21" s="4">
        <f t="shared" si="4"/>
        <v>1.2689999999999979E-2</v>
      </c>
      <c r="K21" s="31">
        <f t="shared" si="5"/>
        <v>-34.637427480696182</v>
      </c>
      <c r="L21" s="31">
        <f t="shared" si="6"/>
        <v>3.2059217340777555</v>
      </c>
      <c r="M21" s="6" t="s">
        <v>10</v>
      </c>
    </row>
    <row r="22" spans="2:13" ht="24.95" customHeight="1">
      <c r="B22" s="6">
        <v>8</v>
      </c>
      <c r="C22" s="30" t="s">
        <v>91</v>
      </c>
      <c r="D22" s="31">
        <v>2.9039999999999999</v>
      </c>
      <c r="E22" s="4">
        <v>3.6</v>
      </c>
      <c r="F22" s="4">
        <v>3.4752919999999996</v>
      </c>
      <c r="G22" s="4">
        <v>3.6392799999999998</v>
      </c>
      <c r="H22" s="31">
        <v>3.53871</v>
      </c>
      <c r="I22" s="4">
        <f t="shared" si="3"/>
        <v>0.16398800000000024</v>
      </c>
      <c r="J22" s="4">
        <f t="shared" si="4"/>
        <v>0.10056999999999983</v>
      </c>
      <c r="K22" s="31">
        <f t="shared" si="5"/>
        <v>4.7186826315601751</v>
      </c>
      <c r="L22" s="31">
        <f t="shared" si="6"/>
        <v>2.8419960946220466</v>
      </c>
      <c r="M22" s="6" t="s">
        <v>10</v>
      </c>
    </row>
    <row r="23" spans="2:13" ht="24.95" customHeight="1">
      <c r="B23" s="6"/>
      <c r="C23" s="67" t="s">
        <v>92</v>
      </c>
      <c r="D23" s="46">
        <f>SUM(D20:D22)</f>
        <v>8.7759999999999998</v>
      </c>
      <c r="E23" s="50">
        <f>SUM(E20:E22)</f>
        <v>11.25</v>
      </c>
      <c r="F23" s="50">
        <f>SUM(F20:F22)</f>
        <v>10.843598</v>
      </c>
      <c r="G23" s="50">
        <f>SUM(G20:G22)</f>
        <v>11.154030000000001</v>
      </c>
      <c r="H23" s="46">
        <f>SUM(H20:H22)</f>
        <v>10.925850000000001</v>
      </c>
      <c r="I23" s="50">
        <f t="shared" si="3"/>
        <v>0.31043200000000049</v>
      </c>
      <c r="J23" s="50">
        <f t="shared" si="4"/>
        <v>0.22818000000000005</v>
      </c>
      <c r="K23" s="46">
        <f t="shared" si="5"/>
        <v>2.8628136159234279</v>
      </c>
      <c r="L23" s="46">
        <f t="shared" si="6"/>
        <v>2.0884416315435415</v>
      </c>
      <c r="M23" s="6"/>
    </row>
    <row r="24" spans="2:13" ht="24.95" customHeight="1">
      <c r="B24" s="6"/>
      <c r="C24" s="30"/>
      <c r="D24" s="31"/>
      <c r="E24" s="4"/>
      <c r="F24" s="4"/>
      <c r="G24" s="4"/>
      <c r="H24" s="31"/>
      <c r="I24" s="4"/>
      <c r="J24" s="4"/>
      <c r="K24" s="31"/>
      <c r="L24" s="31"/>
      <c r="M24" s="6"/>
    </row>
    <row r="25" spans="2:13" ht="24.95" customHeight="1">
      <c r="B25" s="6">
        <v>9</v>
      </c>
      <c r="C25" s="32" t="s">
        <v>65</v>
      </c>
      <c r="D25" s="31">
        <v>0.93600000000000005</v>
      </c>
      <c r="E25" s="4">
        <v>1.25</v>
      </c>
      <c r="F25" s="4">
        <v>1.1269360000000002</v>
      </c>
      <c r="G25" s="4">
        <v>1.2599800000000001</v>
      </c>
      <c r="H25" s="31">
        <v>1.1596200000000001</v>
      </c>
      <c r="I25" s="4">
        <f t="shared" si="3"/>
        <v>0.13304399999999994</v>
      </c>
      <c r="J25" s="4">
        <f t="shared" si="4"/>
        <v>0.10036</v>
      </c>
      <c r="K25" s="31">
        <f t="shared" si="5"/>
        <v>11.80581683431889</v>
      </c>
      <c r="L25" s="31">
        <f t="shared" si="6"/>
        <v>8.6545592521688146</v>
      </c>
      <c r="M25" s="6" t="s">
        <v>10</v>
      </c>
    </row>
    <row r="26" spans="2:13" ht="24.95" customHeight="1">
      <c r="B26" s="6">
        <v>10</v>
      </c>
      <c r="C26" s="32" t="s">
        <v>93</v>
      </c>
      <c r="D26" s="31">
        <v>0.26</v>
      </c>
      <c r="E26" s="4">
        <v>0.5</v>
      </c>
      <c r="F26" s="4">
        <v>0.26034999999999997</v>
      </c>
      <c r="G26" s="4">
        <v>0.45606999999999998</v>
      </c>
      <c r="H26" s="31">
        <v>0.31175000000000003</v>
      </c>
      <c r="I26" s="4">
        <f t="shared" si="3"/>
        <v>0.19572000000000001</v>
      </c>
      <c r="J26" s="4">
        <f t="shared" si="4"/>
        <v>0.14431999999999995</v>
      </c>
      <c r="K26" s="31">
        <f t="shared" si="5"/>
        <v>75.175724985596332</v>
      </c>
      <c r="L26" s="31">
        <f t="shared" si="6"/>
        <v>46.293504410585385</v>
      </c>
      <c r="M26" s="6" t="s">
        <v>10</v>
      </c>
    </row>
    <row r="27" spans="2:13" ht="24.95" customHeight="1">
      <c r="B27" s="6">
        <v>11</v>
      </c>
      <c r="C27" s="32" t="s">
        <v>94</v>
      </c>
      <c r="D27" s="31">
        <v>3.2964000000000002</v>
      </c>
      <c r="E27" s="4">
        <v>4.13</v>
      </c>
      <c r="F27" s="4">
        <v>3.6795420000000001</v>
      </c>
      <c r="G27" s="4">
        <v>4.0179400000000003</v>
      </c>
      <c r="H27" s="31">
        <v>4.0054800000000004</v>
      </c>
      <c r="I27" s="4">
        <f t="shared" si="3"/>
        <v>0.3383980000000002</v>
      </c>
      <c r="J27" s="4">
        <f t="shared" si="4"/>
        <v>1.2459999999999916E-2</v>
      </c>
      <c r="K27" s="31">
        <f t="shared" si="5"/>
        <v>9.1967424206599677</v>
      </c>
      <c r="L27" s="31">
        <f t="shared" si="6"/>
        <v>0.31107382885446727</v>
      </c>
      <c r="M27" s="6" t="s">
        <v>10</v>
      </c>
    </row>
    <row r="28" spans="2:13" ht="24.95" customHeight="1">
      <c r="B28" s="67"/>
      <c r="C28" s="90" t="s">
        <v>95</v>
      </c>
      <c r="D28" s="46">
        <f>SUM(D25:D27)</f>
        <v>4.4923999999999999</v>
      </c>
      <c r="E28" s="50">
        <f>SUM(E25:E27)</f>
        <v>5.88</v>
      </c>
      <c r="F28" s="50">
        <f>SUM(F25:F27)</f>
        <v>5.0668280000000001</v>
      </c>
      <c r="G28" s="50">
        <f>SUM(G25:G27)</f>
        <v>5.7339900000000004</v>
      </c>
      <c r="H28" s="46">
        <f>SUM(H25:H27)</f>
        <v>5.4768500000000007</v>
      </c>
      <c r="I28" s="50">
        <f t="shared" si="3"/>
        <v>0.66716200000000025</v>
      </c>
      <c r="J28" s="50">
        <f t="shared" si="4"/>
        <v>0.2571399999999997</v>
      </c>
      <c r="K28" s="46">
        <f t="shared" si="5"/>
        <v>13.167251779614391</v>
      </c>
      <c r="L28" s="46">
        <f t="shared" si="6"/>
        <v>4.6950345545340788</v>
      </c>
      <c r="M28" s="6"/>
    </row>
    <row r="29" spans="2:13" ht="24.95" customHeight="1">
      <c r="B29" s="67"/>
      <c r="C29" s="90"/>
      <c r="D29" s="31"/>
      <c r="E29" s="4"/>
      <c r="F29" s="4"/>
      <c r="G29" s="4"/>
      <c r="H29" s="31"/>
      <c r="I29" s="4"/>
      <c r="J29" s="4"/>
      <c r="K29" s="31"/>
      <c r="L29" s="31"/>
      <c r="M29" s="6"/>
    </row>
    <row r="30" spans="2:13" ht="24.95" customHeight="1">
      <c r="B30" s="67"/>
      <c r="C30" s="66" t="s">
        <v>58</v>
      </c>
      <c r="D30" s="46">
        <f>D12+D18+D23+D28</f>
        <v>88.654399999999995</v>
      </c>
      <c r="E30" s="46">
        <f>E12+E18+E23+E28</f>
        <v>96.03</v>
      </c>
      <c r="F30" s="46">
        <f>F12+F18+F23+F28</f>
        <v>94.849949999999993</v>
      </c>
      <c r="G30" s="46">
        <f>G12+G18+G23+G28</f>
        <v>94.536870000000008</v>
      </c>
      <c r="H30" s="46">
        <f>H12+H18+H23+H28</f>
        <v>96.152619999999999</v>
      </c>
      <c r="I30" s="50">
        <f t="shared" si="3"/>
        <v>-0.31307999999998515</v>
      </c>
      <c r="J30" s="50">
        <f t="shared" si="4"/>
        <v>-1.6157499999999914</v>
      </c>
      <c r="K30" s="46">
        <f t="shared" si="5"/>
        <v>-0.33007924621993495</v>
      </c>
      <c r="L30" s="46">
        <f t="shared" si="6"/>
        <v>-1.680401428479007</v>
      </c>
      <c r="M30" s="6"/>
    </row>
    <row r="31" spans="2:13">
      <c r="B31" s="1"/>
      <c r="C31" s="1"/>
      <c r="D31" s="1"/>
      <c r="E31" s="1"/>
      <c r="F31" s="1"/>
      <c r="G31" s="1"/>
      <c r="H31" s="1"/>
      <c r="I31" s="1"/>
      <c r="J31" s="1"/>
      <c r="K31" s="1"/>
      <c r="L31" s="1"/>
      <c r="M31" s="1"/>
    </row>
    <row r="32" spans="2:13">
      <c r="B32" s="169" t="s">
        <v>56</v>
      </c>
      <c r="C32" s="169"/>
      <c r="D32" s="169"/>
      <c r="E32" s="169"/>
      <c r="F32" s="169"/>
      <c r="G32" s="169"/>
      <c r="H32" s="169"/>
      <c r="I32" s="169"/>
      <c r="J32" s="169"/>
      <c r="K32" s="169"/>
      <c r="L32" s="169"/>
      <c r="M32" s="169"/>
    </row>
    <row r="33" spans="2:18">
      <c r="B33" s="1"/>
      <c r="C33" s="1"/>
      <c r="D33" s="1"/>
      <c r="E33" s="1"/>
      <c r="F33" s="1"/>
      <c r="G33" s="1"/>
      <c r="H33" s="1"/>
      <c r="I33" s="1"/>
      <c r="J33" s="1"/>
      <c r="K33" s="1"/>
      <c r="L33" s="1"/>
      <c r="M33" s="1"/>
    </row>
    <row r="34" spans="2:18" s="21" customFormat="1" ht="64.5" customHeight="1">
      <c r="B34" s="47">
        <v>1</v>
      </c>
      <c r="C34" s="154" t="s">
        <v>239</v>
      </c>
      <c r="D34" s="154"/>
      <c r="E34" s="154"/>
      <c r="F34" s="154"/>
      <c r="G34" s="154"/>
      <c r="H34" s="154"/>
      <c r="I34" s="154"/>
      <c r="J34" s="154"/>
      <c r="K34" s="154"/>
      <c r="L34" s="154"/>
      <c r="M34" s="154"/>
      <c r="N34" s="154"/>
      <c r="O34" s="154"/>
    </row>
    <row r="35" spans="2:18" s="21" customFormat="1" ht="45" customHeight="1">
      <c r="B35" s="47">
        <v>2</v>
      </c>
      <c r="C35" s="154" t="s">
        <v>117</v>
      </c>
      <c r="D35" s="155"/>
      <c r="E35" s="155"/>
      <c r="F35" s="155"/>
      <c r="G35" s="155"/>
      <c r="H35" s="155"/>
      <c r="I35" s="155"/>
      <c r="J35" s="155"/>
      <c r="K35" s="155"/>
      <c r="L35" s="155"/>
      <c r="M35" s="155"/>
      <c r="N35" s="155"/>
      <c r="O35" s="155"/>
    </row>
    <row r="36" spans="2:18" s="21" customFormat="1" ht="125.25" customHeight="1">
      <c r="B36" s="47">
        <v>3</v>
      </c>
      <c r="C36" s="171" t="s">
        <v>248</v>
      </c>
      <c r="D36" s="171"/>
      <c r="E36" s="171"/>
      <c r="F36" s="171"/>
      <c r="G36" s="171"/>
      <c r="H36" s="171"/>
      <c r="I36" s="171"/>
      <c r="J36" s="171"/>
      <c r="K36" s="171"/>
      <c r="L36" s="171"/>
      <c r="M36" s="171"/>
      <c r="N36" s="171"/>
      <c r="O36" s="171"/>
      <c r="P36" s="76"/>
      <c r="Q36" s="76"/>
      <c r="R36" s="76"/>
    </row>
    <row r="37" spans="2:18" ht="23.25" customHeight="1">
      <c r="B37" s="64"/>
      <c r="C37" s="170"/>
      <c r="D37" s="170"/>
      <c r="E37" s="170"/>
      <c r="F37" s="170"/>
      <c r="G37" s="170"/>
      <c r="H37" s="170"/>
      <c r="I37" s="170"/>
      <c r="J37" s="170"/>
      <c r="K37" s="170"/>
      <c r="L37" s="170"/>
      <c r="M37" s="170"/>
      <c r="N37" s="18"/>
    </row>
    <row r="38" spans="2:18" ht="26.25" customHeight="1">
      <c r="B38" s="58"/>
      <c r="C38" s="59"/>
      <c r="D38" s="59"/>
      <c r="E38" s="59"/>
      <c r="F38" s="59"/>
      <c r="G38" s="59"/>
      <c r="H38" s="59"/>
      <c r="I38" s="59"/>
      <c r="J38" s="59"/>
      <c r="K38" s="59"/>
      <c r="L38" s="59"/>
      <c r="M38" s="59"/>
      <c r="N38" s="18"/>
    </row>
    <row r="39" spans="2:18">
      <c r="B39" s="81" t="s">
        <v>73</v>
      </c>
      <c r="C39" s="36" t="s">
        <v>238</v>
      </c>
    </row>
    <row r="41" spans="2:18">
      <c r="B41" s="75" t="s">
        <v>249</v>
      </c>
      <c r="C41" s="75"/>
    </row>
    <row r="42" spans="2:18">
      <c r="B42" s="7"/>
      <c r="C42" s="38"/>
      <c r="D42" s="38"/>
      <c r="E42" s="62"/>
      <c r="F42" s="62"/>
      <c r="G42" s="62"/>
      <c r="H42" s="167" t="s">
        <v>21</v>
      </c>
      <c r="I42" s="172"/>
      <c r="J42" s="172"/>
      <c r="K42" s="168"/>
    </row>
    <row r="43" spans="2:18" ht="60.75">
      <c r="B43" s="7" t="s">
        <v>11</v>
      </c>
      <c r="C43" s="80" t="s">
        <v>22</v>
      </c>
      <c r="D43" s="38" t="s">
        <v>14</v>
      </c>
      <c r="E43" s="61" t="s">
        <v>15</v>
      </c>
      <c r="F43" s="61" t="s">
        <v>16</v>
      </c>
      <c r="G43" s="61" t="s">
        <v>55</v>
      </c>
      <c r="H43" s="61" t="s">
        <v>17</v>
      </c>
      <c r="I43" s="61" t="s">
        <v>18</v>
      </c>
      <c r="J43" s="61" t="s">
        <v>19</v>
      </c>
      <c r="K43" s="61" t="s">
        <v>20</v>
      </c>
    </row>
    <row r="44" spans="2:18" ht="24.95" customHeight="1">
      <c r="B44" s="6">
        <v>1</v>
      </c>
      <c r="C44" s="39" t="s">
        <v>51</v>
      </c>
      <c r="D44" s="31">
        <v>308.45999999999998</v>
      </c>
      <c r="E44" s="41">
        <v>308.45999999999998</v>
      </c>
      <c r="F44" s="40">
        <v>0.70699999999999996</v>
      </c>
      <c r="G44" s="42">
        <v>0.64100000000000001</v>
      </c>
      <c r="H44" s="40">
        <v>91</v>
      </c>
      <c r="I44" s="40">
        <v>91</v>
      </c>
      <c r="J44" s="40">
        <v>84</v>
      </c>
      <c r="K44" s="161">
        <v>-0.26</v>
      </c>
    </row>
    <row r="45" spans="2:18" ht="24.95" customHeight="1">
      <c r="B45" s="6">
        <v>2</v>
      </c>
      <c r="C45" s="39" t="s">
        <v>52</v>
      </c>
      <c r="D45" s="31">
        <v>268.22000000000003</v>
      </c>
      <c r="E45" s="41">
        <v>259.83999999999997</v>
      </c>
      <c r="F45" s="40">
        <v>5.649</v>
      </c>
      <c r="G45" s="42">
        <v>2.1760000000000002</v>
      </c>
      <c r="H45" s="40">
        <v>39</v>
      </c>
      <c r="I45" s="40">
        <v>67</v>
      </c>
      <c r="J45" s="40">
        <v>59</v>
      </c>
      <c r="K45" s="162"/>
    </row>
    <row r="46" spans="2:18" ht="24.95" customHeight="1">
      <c r="B46" s="6">
        <v>3</v>
      </c>
      <c r="C46" s="55" t="s">
        <v>53</v>
      </c>
      <c r="D46" s="31">
        <v>190.5</v>
      </c>
      <c r="E46" s="41">
        <v>185.17</v>
      </c>
      <c r="F46" s="42">
        <v>0.33</v>
      </c>
      <c r="G46" s="42">
        <v>0.126</v>
      </c>
      <c r="H46" s="40">
        <v>38</v>
      </c>
      <c r="I46" s="40">
        <v>28</v>
      </c>
      <c r="J46" s="40">
        <v>48</v>
      </c>
      <c r="K46" s="162"/>
    </row>
    <row r="47" spans="2:18" ht="24.95" customHeight="1">
      <c r="B47" s="6">
        <v>4</v>
      </c>
      <c r="C47" s="55" t="s">
        <v>61</v>
      </c>
      <c r="D47" s="31">
        <v>217.93</v>
      </c>
      <c r="E47" s="41">
        <v>212.7</v>
      </c>
      <c r="F47" s="42">
        <v>0.19</v>
      </c>
      <c r="G47" s="42">
        <v>5.2999999999999999E-2</v>
      </c>
      <c r="H47" s="40">
        <v>28</v>
      </c>
      <c r="I47" s="40">
        <v>89</v>
      </c>
      <c r="J47" s="40">
        <v>70</v>
      </c>
      <c r="K47" s="162"/>
    </row>
    <row r="48" spans="2:18">
      <c r="B48" s="5">
        <v>5</v>
      </c>
      <c r="C48" s="56" t="s">
        <v>62</v>
      </c>
      <c r="D48" s="51">
        <v>147.80000000000001</v>
      </c>
      <c r="E48" s="51">
        <v>147.69999999999999</v>
      </c>
      <c r="F48" s="5">
        <v>0.17899999999999999</v>
      </c>
      <c r="G48" s="57">
        <v>0.17599999999999999</v>
      </c>
      <c r="H48" s="5">
        <v>98</v>
      </c>
      <c r="I48" s="5">
        <v>56</v>
      </c>
      <c r="J48" s="5">
        <v>57</v>
      </c>
      <c r="K48" s="162"/>
    </row>
    <row r="49" spans="2:13">
      <c r="B49" s="5">
        <v>6</v>
      </c>
      <c r="C49" s="56" t="s">
        <v>54</v>
      </c>
      <c r="D49" s="51">
        <v>98.2</v>
      </c>
      <c r="E49" s="51">
        <v>91.64</v>
      </c>
      <c r="F49" s="5">
        <v>0.14699999999999999</v>
      </c>
      <c r="G49" s="57">
        <v>3.4000000000000002E-2</v>
      </c>
      <c r="H49" s="5">
        <v>23</v>
      </c>
      <c r="I49" s="5">
        <v>71</v>
      </c>
      <c r="J49" s="5">
        <v>65</v>
      </c>
      <c r="K49" s="162"/>
    </row>
    <row r="50" spans="2:13">
      <c r="B50" s="5">
        <v>7</v>
      </c>
      <c r="C50" s="56" t="s">
        <v>63</v>
      </c>
      <c r="D50" s="51">
        <v>233.17</v>
      </c>
      <c r="E50" s="51">
        <v>229.82</v>
      </c>
      <c r="F50" s="5">
        <v>0.155</v>
      </c>
      <c r="G50" s="57">
        <v>8.7999999999999995E-2</v>
      </c>
      <c r="H50" s="5">
        <v>57</v>
      </c>
      <c r="I50" s="5">
        <v>25</v>
      </c>
      <c r="J50" s="5">
        <v>52</v>
      </c>
      <c r="K50" s="162"/>
    </row>
    <row r="51" spans="2:13">
      <c r="B51" s="5">
        <v>8</v>
      </c>
      <c r="C51" s="56" t="s">
        <v>64</v>
      </c>
      <c r="D51" s="51">
        <v>178</v>
      </c>
      <c r="E51" s="51">
        <v>172</v>
      </c>
      <c r="F51" s="5">
        <v>0.29899999999999999</v>
      </c>
      <c r="G51" s="57">
        <v>0.17899999999999999</v>
      </c>
      <c r="H51" s="5">
        <v>60</v>
      </c>
      <c r="I51" s="5">
        <v>94</v>
      </c>
      <c r="J51" s="5">
        <v>62</v>
      </c>
      <c r="K51" s="163"/>
    </row>
    <row r="53" spans="2:13">
      <c r="B53" s="140" t="s">
        <v>118</v>
      </c>
      <c r="C53" s="141" t="s">
        <v>119</v>
      </c>
      <c r="D53" s="1"/>
      <c r="E53" s="140"/>
      <c r="F53" s="58"/>
      <c r="G53" s="58"/>
      <c r="H53" s="58"/>
      <c r="I53" s="58"/>
      <c r="J53" s="58"/>
      <c r="K53" s="58"/>
      <c r="L53" s="58"/>
      <c r="M53" s="58"/>
    </row>
    <row r="54" spans="2:13">
      <c r="B54" s="1"/>
      <c r="C54" s="25" t="s">
        <v>250</v>
      </c>
      <c r="D54" s="1"/>
      <c r="E54" s="25"/>
      <c r="F54" s="1"/>
      <c r="G54" s="1"/>
      <c r="H54" s="1"/>
      <c r="I54" s="1"/>
      <c r="J54" s="1"/>
      <c r="K54" s="1"/>
      <c r="L54" s="1"/>
      <c r="M54" s="1"/>
    </row>
    <row r="55" spans="2:13">
      <c r="B55" s="1"/>
      <c r="C55" s="1"/>
      <c r="D55" s="1"/>
      <c r="E55" s="1"/>
      <c r="F55" s="1"/>
      <c r="G55" s="1"/>
      <c r="H55" s="1"/>
      <c r="I55" s="1"/>
      <c r="J55" s="1"/>
      <c r="K55" s="1"/>
      <c r="L55" s="1"/>
      <c r="M55" s="58"/>
    </row>
    <row r="56" spans="2:13">
      <c r="B56" s="7" t="s">
        <v>11</v>
      </c>
      <c r="C56" s="173" t="s">
        <v>120</v>
      </c>
      <c r="D56" s="173"/>
      <c r="E56" s="7" t="s">
        <v>121</v>
      </c>
      <c r="F56" s="173" t="s">
        <v>122</v>
      </c>
      <c r="G56" s="173"/>
      <c r="H56" s="173"/>
      <c r="I56" s="173"/>
      <c r="J56" s="173"/>
      <c r="K56" s="173"/>
      <c r="L56" s="173"/>
      <c r="M56" s="173"/>
    </row>
    <row r="57" spans="2:13" ht="54">
      <c r="B57" s="143">
        <v>1</v>
      </c>
      <c r="C57" s="174" t="s">
        <v>123</v>
      </c>
      <c r="D57" s="174"/>
      <c r="E57" s="144" t="s">
        <v>240</v>
      </c>
      <c r="F57" s="175" t="s">
        <v>241</v>
      </c>
      <c r="G57" s="176"/>
      <c r="H57" s="176"/>
      <c r="I57" s="176"/>
      <c r="J57" s="176"/>
      <c r="K57" s="176"/>
      <c r="L57" s="176"/>
      <c r="M57" s="177"/>
    </row>
    <row r="58" spans="2:13" ht="54" customHeight="1">
      <c r="B58" s="143">
        <v>2</v>
      </c>
      <c r="C58" s="174" t="s">
        <v>124</v>
      </c>
      <c r="D58" s="174"/>
      <c r="E58" s="149" t="s">
        <v>251</v>
      </c>
      <c r="F58" s="178" t="s">
        <v>255</v>
      </c>
      <c r="G58" s="176"/>
      <c r="H58" s="176"/>
      <c r="I58" s="176"/>
      <c r="J58" s="176"/>
      <c r="K58" s="176"/>
      <c r="L58" s="176"/>
      <c r="M58" s="177"/>
    </row>
    <row r="59" spans="2:13" ht="54" customHeight="1">
      <c r="B59" s="143">
        <v>3</v>
      </c>
      <c r="C59" s="174" t="s">
        <v>125</v>
      </c>
      <c r="D59" s="174"/>
      <c r="E59" s="149" t="s">
        <v>252</v>
      </c>
      <c r="F59" s="179" t="s">
        <v>256</v>
      </c>
      <c r="G59" s="180"/>
      <c r="H59" s="180"/>
      <c r="I59" s="180"/>
      <c r="J59" s="180"/>
      <c r="K59" s="180"/>
      <c r="L59" s="180"/>
      <c r="M59" s="180"/>
    </row>
    <row r="60" spans="2:13" ht="93.75" customHeight="1">
      <c r="B60" s="143">
        <v>4</v>
      </c>
      <c r="C60" s="174" t="s">
        <v>126</v>
      </c>
      <c r="D60" s="174"/>
      <c r="E60" s="149" t="s">
        <v>253</v>
      </c>
      <c r="F60" s="179" t="s">
        <v>257</v>
      </c>
      <c r="G60" s="180"/>
      <c r="H60" s="180"/>
      <c r="I60" s="180"/>
      <c r="J60" s="180"/>
      <c r="K60" s="180"/>
      <c r="L60" s="180"/>
      <c r="M60" s="180"/>
    </row>
    <row r="61" spans="2:13" ht="61.5" customHeight="1">
      <c r="B61" s="143">
        <v>5</v>
      </c>
      <c r="C61" s="174" t="s">
        <v>127</v>
      </c>
      <c r="D61" s="174"/>
      <c r="E61" s="149" t="s">
        <v>254</v>
      </c>
      <c r="F61" s="175" t="s">
        <v>258</v>
      </c>
      <c r="G61" s="181"/>
      <c r="H61" s="181"/>
      <c r="I61" s="181"/>
      <c r="J61" s="181"/>
      <c r="K61" s="181"/>
      <c r="L61" s="181"/>
      <c r="M61" s="182"/>
    </row>
    <row r="62" spans="2:13" ht="54">
      <c r="B62" s="143">
        <v>6</v>
      </c>
      <c r="C62" s="174" t="s">
        <v>128</v>
      </c>
      <c r="D62" s="174"/>
      <c r="E62" s="144" t="s">
        <v>242</v>
      </c>
      <c r="F62" s="178" t="s">
        <v>243</v>
      </c>
      <c r="G62" s="176"/>
      <c r="H62" s="176"/>
      <c r="I62" s="176"/>
      <c r="J62" s="176"/>
      <c r="K62" s="176"/>
      <c r="L62" s="176"/>
      <c r="M62" s="177"/>
    </row>
    <row r="65" spans="2:11">
      <c r="B65" s="140" t="s">
        <v>129</v>
      </c>
      <c r="C65" s="25" t="s">
        <v>130</v>
      </c>
      <c r="D65" s="139"/>
      <c r="E65" s="139"/>
    </row>
    <row r="66" spans="2:11">
      <c r="B66" s="1"/>
      <c r="C66" s="1"/>
      <c r="D66" s="1"/>
      <c r="E66" s="1"/>
      <c r="F66" s="1"/>
      <c r="G66" s="1"/>
      <c r="H66" s="1"/>
      <c r="I66" s="1"/>
      <c r="J66" s="1"/>
      <c r="K66" s="1"/>
    </row>
    <row r="67" spans="2:11" ht="20.25" customHeight="1">
      <c r="B67" s="187" t="s">
        <v>131</v>
      </c>
      <c r="C67" s="118"/>
      <c r="D67" s="184" t="s">
        <v>259</v>
      </c>
      <c r="E67" s="185"/>
      <c r="F67" s="185"/>
      <c r="G67" s="186"/>
      <c r="H67" s="184" t="s">
        <v>260</v>
      </c>
      <c r="I67" s="185"/>
      <c r="J67" s="185"/>
      <c r="K67" s="186"/>
    </row>
    <row r="68" spans="2:11" ht="40.5">
      <c r="B68" s="188"/>
      <c r="C68" s="101" t="s">
        <v>132</v>
      </c>
      <c r="D68" s="103" t="s">
        <v>235</v>
      </c>
      <c r="E68" s="103" t="s">
        <v>236</v>
      </c>
      <c r="F68" s="102" t="s">
        <v>133</v>
      </c>
      <c r="G68" s="102" t="s">
        <v>134</v>
      </c>
      <c r="H68" s="103" t="s">
        <v>235</v>
      </c>
      <c r="I68" s="103" t="s">
        <v>236</v>
      </c>
      <c r="J68" s="102" t="s">
        <v>135</v>
      </c>
      <c r="K68" s="102" t="s">
        <v>134</v>
      </c>
    </row>
    <row r="69" spans="2:11">
      <c r="B69" s="188"/>
      <c r="C69" s="101" t="s">
        <v>136</v>
      </c>
      <c r="D69" s="119">
        <v>67</v>
      </c>
      <c r="E69" s="119">
        <v>22.9</v>
      </c>
      <c r="F69" s="120">
        <v>1.93</v>
      </c>
      <c r="G69" s="103" t="s">
        <v>154</v>
      </c>
      <c r="H69" s="119">
        <v>533.79999999999995</v>
      </c>
      <c r="I69" s="119">
        <v>742.2</v>
      </c>
      <c r="J69" s="120">
        <v>-0.28000000000000003</v>
      </c>
      <c r="K69" s="103" t="s">
        <v>138</v>
      </c>
    </row>
    <row r="70" spans="2:11">
      <c r="B70" s="189"/>
      <c r="C70" s="101" t="s">
        <v>139</v>
      </c>
      <c r="D70" s="119">
        <v>39.299999999999997</v>
      </c>
      <c r="E70" s="119">
        <v>28.6</v>
      </c>
      <c r="F70" s="120">
        <v>0.37</v>
      </c>
      <c r="G70" s="103" t="s">
        <v>172</v>
      </c>
      <c r="H70" s="119">
        <v>556.1</v>
      </c>
      <c r="I70" s="119">
        <v>793.6</v>
      </c>
      <c r="J70" s="120">
        <v>-0.3</v>
      </c>
      <c r="K70" s="103" t="s">
        <v>138</v>
      </c>
    </row>
    <row r="71" spans="2:11">
      <c r="B71" s="121">
        <v>1</v>
      </c>
      <c r="C71" s="104" t="s">
        <v>140</v>
      </c>
      <c r="D71" s="122">
        <v>13.2</v>
      </c>
      <c r="E71" s="122">
        <v>41.8</v>
      </c>
      <c r="F71" s="123">
        <v>-0.69</v>
      </c>
      <c r="G71" s="105" t="s">
        <v>141</v>
      </c>
      <c r="H71" s="122">
        <v>523.6</v>
      </c>
      <c r="I71" s="122">
        <v>847.1</v>
      </c>
      <c r="J71" s="123">
        <v>-0.38</v>
      </c>
      <c r="K71" s="105" t="s">
        <v>138</v>
      </c>
    </row>
    <row r="72" spans="2:11">
      <c r="B72" s="121">
        <v>2</v>
      </c>
      <c r="C72" s="104" t="s">
        <v>142</v>
      </c>
      <c r="D72" s="122">
        <v>8.5</v>
      </c>
      <c r="E72" s="122">
        <v>22.4</v>
      </c>
      <c r="F72" s="123">
        <v>-0.62</v>
      </c>
      <c r="G72" s="105" t="s">
        <v>141</v>
      </c>
      <c r="H72" s="122">
        <v>347.6</v>
      </c>
      <c r="I72" s="122">
        <v>668.5</v>
      </c>
      <c r="J72" s="123">
        <v>-0.48</v>
      </c>
      <c r="K72" s="105" t="s">
        <v>138</v>
      </c>
    </row>
    <row r="73" spans="2:11">
      <c r="B73" s="121">
        <v>3</v>
      </c>
      <c r="C73" s="104" t="s">
        <v>143</v>
      </c>
      <c r="D73" s="122">
        <v>31</v>
      </c>
      <c r="E73" s="122">
        <v>29.3</v>
      </c>
      <c r="F73" s="123">
        <v>0.06</v>
      </c>
      <c r="G73" s="105" t="s">
        <v>137</v>
      </c>
      <c r="H73" s="122">
        <v>547.9</v>
      </c>
      <c r="I73" s="122">
        <v>847.2</v>
      </c>
      <c r="J73" s="123">
        <v>-0.35</v>
      </c>
      <c r="K73" s="105" t="s">
        <v>138</v>
      </c>
    </row>
    <row r="74" spans="2:11">
      <c r="B74" s="121">
        <v>4</v>
      </c>
      <c r="C74" s="104" t="s">
        <v>144</v>
      </c>
      <c r="D74" s="122">
        <v>12.2</v>
      </c>
      <c r="E74" s="122">
        <v>43</v>
      </c>
      <c r="F74" s="123">
        <v>-0.72</v>
      </c>
      <c r="G74" s="105" t="s">
        <v>141</v>
      </c>
      <c r="H74" s="122">
        <v>557.1</v>
      </c>
      <c r="I74" s="122">
        <v>846.8</v>
      </c>
      <c r="J74" s="123">
        <v>-0.34</v>
      </c>
      <c r="K74" s="105" t="s">
        <v>138</v>
      </c>
    </row>
    <row r="75" spans="2:11">
      <c r="B75" s="121">
        <v>5</v>
      </c>
      <c r="C75" s="104" t="s">
        <v>145</v>
      </c>
      <c r="D75" s="122">
        <v>60.4</v>
      </c>
      <c r="E75" s="122">
        <v>30.6</v>
      </c>
      <c r="F75" s="123">
        <v>0.97</v>
      </c>
      <c r="G75" s="105" t="s">
        <v>154</v>
      </c>
      <c r="H75" s="122">
        <v>623.4</v>
      </c>
      <c r="I75" s="122">
        <v>977.1</v>
      </c>
      <c r="J75" s="123">
        <v>-0.36</v>
      </c>
      <c r="K75" s="105" t="s">
        <v>138</v>
      </c>
    </row>
    <row r="76" spans="2:11">
      <c r="B76" s="121">
        <v>6</v>
      </c>
      <c r="C76" s="104" t="s">
        <v>146</v>
      </c>
      <c r="D76" s="122">
        <v>4.3</v>
      </c>
      <c r="E76" s="122">
        <v>34.200000000000003</v>
      </c>
      <c r="F76" s="123">
        <v>-0.87</v>
      </c>
      <c r="G76" s="105" t="s">
        <v>141</v>
      </c>
      <c r="H76" s="122">
        <v>422.1</v>
      </c>
      <c r="I76" s="122">
        <v>711.1</v>
      </c>
      <c r="J76" s="123">
        <v>-0.41</v>
      </c>
      <c r="K76" s="105" t="s">
        <v>138</v>
      </c>
    </row>
    <row r="77" spans="2:11">
      <c r="B77" s="121">
        <v>7</v>
      </c>
      <c r="C77" s="104" t="s">
        <v>147</v>
      </c>
      <c r="D77" s="122">
        <v>52.5</v>
      </c>
      <c r="E77" s="122">
        <v>27.7</v>
      </c>
      <c r="F77" s="123">
        <v>0.89</v>
      </c>
      <c r="G77" s="105" t="s">
        <v>154</v>
      </c>
      <c r="H77" s="122">
        <v>813.6</v>
      </c>
      <c r="I77" s="122">
        <v>788.7</v>
      </c>
      <c r="J77" s="123">
        <v>0.03</v>
      </c>
      <c r="K77" s="105" t="s">
        <v>137</v>
      </c>
    </row>
    <row r="78" spans="2:11">
      <c r="B78" s="121">
        <v>8</v>
      </c>
      <c r="C78" s="104" t="s">
        <v>148</v>
      </c>
      <c r="D78" s="122">
        <v>38.1</v>
      </c>
      <c r="E78" s="122">
        <v>15.7</v>
      </c>
      <c r="F78" s="123">
        <v>1.43</v>
      </c>
      <c r="G78" s="105" t="s">
        <v>154</v>
      </c>
      <c r="H78" s="122">
        <v>439.9</v>
      </c>
      <c r="I78" s="122">
        <v>763.5</v>
      </c>
      <c r="J78" s="123">
        <v>-0.42</v>
      </c>
      <c r="K78" s="105" t="s">
        <v>138</v>
      </c>
    </row>
    <row r="79" spans="2:11">
      <c r="B79" s="121">
        <v>9</v>
      </c>
      <c r="C79" s="104" t="s">
        <v>149</v>
      </c>
      <c r="D79" s="122">
        <v>62.1</v>
      </c>
      <c r="E79" s="122">
        <v>30.8</v>
      </c>
      <c r="F79" s="123">
        <v>1.02</v>
      </c>
      <c r="G79" s="105" t="s">
        <v>154</v>
      </c>
      <c r="H79" s="122">
        <v>792.4</v>
      </c>
      <c r="I79" s="122">
        <v>820.6</v>
      </c>
      <c r="J79" s="123">
        <v>-0.03</v>
      </c>
      <c r="K79" s="105" t="s">
        <v>137</v>
      </c>
    </row>
    <row r="80" spans="2:11">
      <c r="B80" s="121">
        <v>10</v>
      </c>
      <c r="C80" s="104" t="s">
        <v>150</v>
      </c>
      <c r="D80" s="122">
        <v>19.100000000000001</v>
      </c>
      <c r="E80" s="122">
        <v>32.6</v>
      </c>
      <c r="F80" s="123">
        <v>-0.41</v>
      </c>
      <c r="G80" s="105" t="s">
        <v>138</v>
      </c>
      <c r="H80" s="122">
        <v>507.5</v>
      </c>
      <c r="I80" s="122">
        <v>824.4</v>
      </c>
      <c r="J80" s="123">
        <v>-0.38</v>
      </c>
      <c r="K80" s="105" t="s">
        <v>138</v>
      </c>
    </row>
    <row r="81" spans="2:11">
      <c r="B81" s="121">
        <v>11</v>
      </c>
      <c r="C81" s="104" t="s">
        <v>151</v>
      </c>
      <c r="D81" s="122">
        <v>12.8</v>
      </c>
      <c r="E81" s="122">
        <v>29.4</v>
      </c>
      <c r="F81" s="123">
        <v>-0.56999999999999995</v>
      </c>
      <c r="G81" s="105" t="s">
        <v>138</v>
      </c>
      <c r="H81" s="122">
        <v>299.8</v>
      </c>
      <c r="I81" s="122">
        <v>706.5</v>
      </c>
      <c r="J81" s="123">
        <v>-0.57999999999999996</v>
      </c>
      <c r="K81" s="105" t="s">
        <v>138</v>
      </c>
    </row>
    <row r="82" spans="2:11">
      <c r="B82" s="121">
        <v>12</v>
      </c>
      <c r="C82" s="104" t="s">
        <v>152</v>
      </c>
      <c r="D82" s="122">
        <v>198.5</v>
      </c>
      <c r="E82" s="122">
        <v>21.4</v>
      </c>
      <c r="F82" s="123">
        <v>8.2799999999999994</v>
      </c>
      <c r="G82" s="105" t="s">
        <v>154</v>
      </c>
      <c r="H82" s="122">
        <v>1248.4000000000001</v>
      </c>
      <c r="I82" s="122">
        <v>784.3</v>
      </c>
      <c r="J82" s="123">
        <v>0.59</v>
      </c>
      <c r="K82" s="105" t="s">
        <v>172</v>
      </c>
    </row>
    <row r="83" spans="2:11">
      <c r="B83" s="121">
        <v>13</v>
      </c>
      <c r="C83" s="104" t="s">
        <v>153</v>
      </c>
      <c r="D83" s="122">
        <v>14.5</v>
      </c>
      <c r="E83" s="122">
        <v>41</v>
      </c>
      <c r="F83" s="123">
        <v>-0.65</v>
      </c>
      <c r="G83" s="105" t="s">
        <v>141</v>
      </c>
      <c r="H83" s="122">
        <v>1000</v>
      </c>
      <c r="I83" s="122">
        <v>775</v>
      </c>
      <c r="J83" s="123">
        <v>0.28999999999999998</v>
      </c>
      <c r="K83" s="105" t="s">
        <v>172</v>
      </c>
    </row>
    <row r="84" spans="2:11">
      <c r="B84" s="121">
        <v>14</v>
      </c>
      <c r="C84" s="104" t="s">
        <v>155</v>
      </c>
      <c r="D84" s="122">
        <v>38.6</v>
      </c>
      <c r="E84" s="122">
        <v>11.2</v>
      </c>
      <c r="F84" s="123">
        <v>2.44</v>
      </c>
      <c r="G84" s="105" t="s">
        <v>154</v>
      </c>
      <c r="H84" s="122">
        <v>182.3</v>
      </c>
      <c r="I84" s="122">
        <v>723.8</v>
      </c>
      <c r="J84" s="123">
        <v>-0.75</v>
      </c>
      <c r="K84" s="105" t="s">
        <v>141</v>
      </c>
    </row>
    <row r="85" spans="2:11">
      <c r="B85" s="121">
        <v>15</v>
      </c>
      <c r="C85" s="104" t="s">
        <v>156</v>
      </c>
      <c r="D85" s="122">
        <v>51.7</v>
      </c>
      <c r="E85" s="122">
        <v>18.100000000000001</v>
      </c>
      <c r="F85" s="123">
        <v>1.85</v>
      </c>
      <c r="G85" s="105" t="s">
        <v>154</v>
      </c>
      <c r="H85" s="122">
        <v>507.7</v>
      </c>
      <c r="I85" s="122">
        <v>693</v>
      </c>
      <c r="J85" s="123">
        <v>-0.27</v>
      </c>
      <c r="K85" s="105" t="s">
        <v>138</v>
      </c>
    </row>
    <row r="86" spans="2:11">
      <c r="B86" s="121">
        <v>16</v>
      </c>
      <c r="C86" s="104" t="s">
        <v>157</v>
      </c>
      <c r="D86" s="122">
        <v>12.4</v>
      </c>
      <c r="E86" s="122">
        <v>32</v>
      </c>
      <c r="F86" s="123">
        <v>-0.61</v>
      </c>
      <c r="G86" s="105" t="s">
        <v>141</v>
      </c>
      <c r="H86" s="122">
        <v>484.4</v>
      </c>
      <c r="I86" s="122">
        <v>785.9</v>
      </c>
      <c r="J86" s="123">
        <v>-0.38</v>
      </c>
      <c r="K86" s="105" t="s">
        <v>138</v>
      </c>
    </row>
    <row r="87" spans="2:11">
      <c r="B87" s="121">
        <v>17</v>
      </c>
      <c r="C87" s="104" t="s">
        <v>158</v>
      </c>
      <c r="D87" s="122">
        <v>29.5</v>
      </c>
      <c r="E87" s="122">
        <v>32.700000000000003</v>
      </c>
      <c r="F87" s="123">
        <v>-0.1</v>
      </c>
      <c r="G87" s="105" t="s">
        <v>137</v>
      </c>
      <c r="H87" s="122">
        <v>518.20000000000005</v>
      </c>
      <c r="I87" s="122">
        <v>859.2</v>
      </c>
      <c r="J87" s="123">
        <v>-0.4</v>
      </c>
      <c r="K87" s="105" t="s">
        <v>138</v>
      </c>
    </row>
    <row r="88" spans="2:11">
      <c r="B88" s="121">
        <v>18</v>
      </c>
      <c r="C88" s="104" t="s">
        <v>159</v>
      </c>
      <c r="D88" s="122">
        <v>26.3</v>
      </c>
      <c r="E88" s="122">
        <v>55.6</v>
      </c>
      <c r="F88" s="123">
        <v>-0.53</v>
      </c>
      <c r="G88" s="105" t="s">
        <v>138</v>
      </c>
      <c r="H88" s="122">
        <v>887.6</v>
      </c>
      <c r="I88" s="122">
        <v>1244.5</v>
      </c>
      <c r="J88" s="123">
        <v>-0.28999999999999998</v>
      </c>
      <c r="K88" s="105" t="s">
        <v>138</v>
      </c>
    </row>
    <row r="89" spans="2:11">
      <c r="B89" s="121">
        <v>19</v>
      </c>
      <c r="C89" s="104" t="s">
        <v>160</v>
      </c>
      <c r="D89" s="122">
        <v>41.1</v>
      </c>
      <c r="E89" s="122">
        <v>16.600000000000001</v>
      </c>
      <c r="F89" s="123">
        <v>1.48</v>
      </c>
      <c r="G89" s="105" t="s">
        <v>154</v>
      </c>
      <c r="H89" s="122">
        <v>333.6</v>
      </c>
      <c r="I89" s="122">
        <v>663.3</v>
      </c>
      <c r="J89" s="123">
        <v>-0.5</v>
      </c>
      <c r="K89" s="105" t="s">
        <v>138</v>
      </c>
    </row>
    <row r="90" spans="2:11">
      <c r="B90" s="121">
        <v>20</v>
      </c>
      <c r="C90" s="104" t="s">
        <v>161</v>
      </c>
      <c r="D90" s="122">
        <v>7.6</v>
      </c>
      <c r="E90" s="122">
        <v>30.5</v>
      </c>
      <c r="F90" s="123">
        <v>-0.75</v>
      </c>
      <c r="G90" s="105" t="s">
        <v>141</v>
      </c>
      <c r="H90" s="122">
        <v>356.8</v>
      </c>
      <c r="I90" s="122">
        <v>724.7</v>
      </c>
      <c r="J90" s="123">
        <v>-0.51</v>
      </c>
      <c r="K90" s="105" t="s">
        <v>138</v>
      </c>
    </row>
    <row r="91" spans="2:11">
      <c r="B91" s="121">
        <v>21</v>
      </c>
      <c r="C91" s="104" t="s">
        <v>162</v>
      </c>
      <c r="D91" s="122">
        <v>53</v>
      </c>
      <c r="E91" s="122">
        <v>14.2</v>
      </c>
      <c r="F91" s="123">
        <v>2.73</v>
      </c>
      <c r="G91" s="105" t="s">
        <v>154</v>
      </c>
      <c r="H91" s="122">
        <v>495</v>
      </c>
      <c r="I91" s="122">
        <v>664.6</v>
      </c>
      <c r="J91" s="123">
        <v>-0.26</v>
      </c>
      <c r="K91" s="105" t="s">
        <v>138</v>
      </c>
    </row>
    <row r="92" spans="2:11">
      <c r="B92" s="121">
        <v>22</v>
      </c>
      <c r="C92" s="104" t="s">
        <v>163</v>
      </c>
      <c r="D92" s="122">
        <v>46.2</v>
      </c>
      <c r="E92" s="122">
        <v>16.600000000000001</v>
      </c>
      <c r="F92" s="123">
        <v>1.78</v>
      </c>
      <c r="G92" s="105" t="s">
        <v>154</v>
      </c>
      <c r="H92" s="122">
        <v>443.8</v>
      </c>
      <c r="I92" s="122">
        <v>618.70000000000005</v>
      </c>
      <c r="J92" s="123">
        <v>-0.28000000000000003</v>
      </c>
      <c r="K92" s="105" t="s">
        <v>138</v>
      </c>
    </row>
    <row r="93" spans="2:11">
      <c r="B93" s="121">
        <v>23</v>
      </c>
      <c r="C93" s="104" t="s">
        <v>164</v>
      </c>
      <c r="D93" s="122">
        <v>51.6</v>
      </c>
      <c r="E93" s="122">
        <v>13.6</v>
      </c>
      <c r="F93" s="123">
        <v>2.8</v>
      </c>
      <c r="G93" s="105" t="s">
        <v>154</v>
      </c>
      <c r="H93" s="122">
        <v>240</v>
      </c>
      <c r="I93" s="122">
        <v>574.5</v>
      </c>
      <c r="J93" s="123">
        <v>-0.57999999999999996</v>
      </c>
      <c r="K93" s="105" t="s">
        <v>138</v>
      </c>
    </row>
    <row r="94" spans="2:11">
      <c r="B94" s="121">
        <v>24</v>
      </c>
      <c r="C94" s="104" t="s">
        <v>165</v>
      </c>
      <c r="D94" s="122">
        <v>31.3</v>
      </c>
      <c r="E94" s="122">
        <v>19.7</v>
      </c>
      <c r="F94" s="123">
        <v>0.59</v>
      </c>
      <c r="G94" s="105" t="s">
        <v>172</v>
      </c>
      <c r="H94" s="122">
        <v>377.9</v>
      </c>
      <c r="I94" s="122">
        <v>548.79999999999995</v>
      </c>
      <c r="J94" s="123">
        <v>-0.31</v>
      </c>
      <c r="K94" s="105" t="s">
        <v>138</v>
      </c>
    </row>
    <row r="95" spans="2:11">
      <c r="B95" s="121">
        <v>25</v>
      </c>
      <c r="C95" s="104" t="s">
        <v>166</v>
      </c>
      <c r="D95" s="122">
        <v>156.1</v>
      </c>
      <c r="E95" s="122">
        <v>31.9</v>
      </c>
      <c r="F95" s="123">
        <v>3.89</v>
      </c>
      <c r="G95" s="105" t="s">
        <v>154</v>
      </c>
      <c r="H95" s="122">
        <v>1043</v>
      </c>
      <c r="I95" s="122">
        <v>915</v>
      </c>
      <c r="J95" s="123">
        <v>0.14000000000000001</v>
      </c>
      <c r="K95" s="105" t="s">
        <v>137</v>
      </c>
    </row>
    <row r="96" spans="2:11">
      <c r="B96" s="121">
        <v>26</v>
      </c>
      <c r="C96" s="104" t="s">
        <v>167</v>
      </c>
      <c r="D96" s="122">
        <v>4.5</v>
      </c>
      <c r="E96" s="122">
        <v>34.700000000000003</v>
      </c>
      <c r="F96" s="123">
        <v>-0.87</v>
      </c>
      <c r="G96" s="105" t="s">
        <v>141</v>
      </c>
      <c r="H96" s="122">
        <v>275.39999999999998</v>
      </c>
      <c r="I96" s="122">
        <v>741.2</v>
      </c>
      <c r="J96" s="123">
        <v>-0.63</v>
      </c>
      <c r="K96" s="105" t="s">
        <v>141</v>
      </c>
    </row>
    <row r="97" spans="2:11">
      <c r="B97" s="121">
        <v>27</v>
      </c>
      <c r="C97" s="104" t="s">
        <v>168</v>
      </c>
      <c r="D97" s="122">
        <v>62</v>
      </c>
      <c r="E97" s="122">
        <v>29.4</v>
      </c>
      <c r="F97" s="123">
        <v>1.1100000000000001</v>
      </c>
      <c r="G97" s="105" t="s">
        <v>154</v>
      </c>
      <c r="H97" s="122">
        <v>591.70000000000005</v>
      </c>
      <c r="I97" s="122">
        <v>678.6</v>
      </c>
      <c r="J97" s="123">
        <v>-0.13</v>
      </c>
      <c r="K97" s="105" t="s">
        <v>137</v>
      </c>
    </row>
    <row r="98" spans="2:11">
      <c r="B98" s="121">
        <v>28</v>
      </c>
      <c r="C98" s="104" t="s">
        <v>169</v>
      </c>
      <c r="D98" s="122">
        <v>6.1</v>
      </c>
      <c r="E98" s="122">
        <v>32.9</v>
      </c>
      <c r="F98" s="123">
        <v>-0.81</v>
      </c>
      <c r="G98" s="105" t="s">
        <v>141</v>
      </c>
      <c r="H98" s="122">
        <v>634.70000000000005</v>
      </c>
      <c r="I98" s="122">
        <v>979.4</v>
      </c>
      <c r="J98" s="123">
        <v>-0.35</v>
      </c>
      <c r="K98" s="105" t="s">
        <v>138</v>
      </c>
    </row>
    <row r="99" spans="2:11">
      <c r="B99" s="121">
        <v>29</v>
      </c>
      <c r="C99" s="104" t="s">
        <v>170</v>
      </c>
      <c r="D99" s="122">
        <v>16.600000000000001</v>
      </c>
      <c r="E99" s="122">
        <v>28.6</v>
      </c>
      <c r="F99" s="123">
        <v>-0.42</v>
      </c>
      <c r="G99" s="105" t="s">
        <v>138</v>
      </c>
      <c r="H99" s="122">
        <v>542.4</v>
      </c>
      <c r="I99" s="122">
        <v>787.6</v>
      </c>
      <c r="J99" s="123">
        <v>-0.31</v>
      </c>
      <c r="K99" s="105" t="s">
        <v>138</v>
      </c>
    </row>
    <row r="100" spans="2:11">
      <c r="B100" s="121">
        <v>30</v>
      </c>
      <c r="C100" s="104" t="s">
        <v>171</v>
      </c>
      <c r="D100" s="122">
        <v>11.7</v>
      </c>
      <c r="E100" s="122">
        <v>32.799999999999997</v>
      </c>
      <c r="F100" s="123">
        <v>-0.64</v>
      </c>
      <c r="G100" s="105" t="s">
        <v>141</v>
      </c>
      <c r="H100" s="122">
        <v>398.2</v>
      </c>
      <c r="I100" s="122">
        <v>880.2</v>
      </c>
      <c r="J100" s="123">
        <v>-0.55000000000000004</v>
      </c>
      <c r="K100" s="105" t="s">
        <v>138</v>
      </c>
    </row>
    <row r="101" spans="2:11">
      <c r="B101" s="121">
        <v>31</v>
      </c>
      <c r="C101" s="104" t="s">
        <v>173</v>
      </c>
      <c r="D101" s="122">
        <v>22.8</v>
      </c>
      <c r="E101" s="122">
        <v>25.7</v>
      </c>
      <c r="F101" s="123">
        <v>-0.11</v>
      </c>
      <c r="G101" s="105" t="s">
        <v>137</v>
      </c>
      <c r="H101" s="122">
        <v>804.4</v>
      </c>
      <c r="I101" s="122">
        <v>770.9</v>
      </c>
      <c r="J101" s="123">
        <v>0.04</v>
      </c>
      <c r="K101" s="105" t="s">
        <v>137</v>
      </c>
    </row>
    <row r="102" spans="2:11">
      <c r="B102" s="121">
        <v>32</v>
      </c>
      <c r="C102" s="104" t="s">
        <v>174</v>
      </c>
      <c r="D102" s="122">
        <v>25.9</v>
      </c>
      <c r="E102" s="122">
        <v>25.2</v>
      </c>
      <c r="F102" s="123">
        <v>0.03</v>
      </c>
      <c r="G102" s="105" t="s">
        <v>137</v>
      </c>
      <c r="H102" s="122">
        <v>428.8</v>
      </c>
      <c r="I102" s="122">
        <v>724.1</v>
      </c>
      <c r="J102" s="123">
        <v>-0.41</v>
      </c>
      <c r="K102" s="105" t="s">
        <v>138</v>
      </c>
    </row>
    <row r="103" spans="2:11">
      <c r="B103" s="121">
        <v>33</v>
      </c>
      <c r="C103" s="104" t="s">
        <v>175</v>
      </c>
      <c r="D103" s="122">
        <v>6.9</v>
      </c>
      <c r="E103" s="122">
        <v>12.6</v>
      </c>
      <c r="F103" s="123">
        <v>-0.45</v>
      </c>
      <c r="G103" s="105" t="s">
        <v>138</v>
      </c>
      <c r="H103" s="122">
        <v>263.89999999999998</v>
      </c>
      <c r="I103" s="122">
        <v>426.1</v>
      </c>
      <c r="J103" s="123">
        <v>-0.38</v>
      </c>
      <c r="K103" s="105" t="s">
        <v>138</v>
      </c>
    </row>
    <row r="104" spans="2:11">
      <c r="B104" s="121">
        <v>34</v>
      </c>
      <c r="C104" s="104" t="s">
        <v>176</v>
      </c>
      <c r="D104" s="122">
        <v>19.7</v>
      </c>
      <c r="E104" s="122">
        <v>48.8</v>
      </c>
      <c r="F104" s="123">
        <v>-0.6</v>
      </c>
      <c r="G104" s="105" t="s">
        <v>141</v>
      </c>
      <c r="H104" s="122">
        <v>498.1</v>
      </c>
      <c r="I104" s="122">
        <v>1003.9</v>
      </c>
      <c r="J104" s="123">
        <v>-0.5</v>
      </c>
      <c r="K104" s="105" t="s">
        <v>138</v>
      </c>
    </row>
    <row r="105" spans="2:11">
      <c r="B105" s="121">
        <v>35</v>
      </c>
      <c r="C105" s="104" t="s">
        <v>177</v>
      </c>
      <c r="D105" s="122">
        <v>39</v>
      </c>
      <c r="E105" s="122">
        <v>38.4</v>
      </c>
      <c r="F105" s="123">
        <v>0.02</v>
      </c>
      <c r="G105" s="105" t="s">
        <v>137</v>
      </c>
      <c r="H105" s="122">
        <v>663</v>
      </c>
      <c r="I105" s="122">
        <v>800.2</v>
      </c>
      <c r="J105" s="123">
        <v>-0.17</v>
      </c>
      <c r="K105" s="105" t="s">
        <v>137</v>
      </c>
    </row>
    <row r="106" spans="2:11">
      <c r="B106" s="121">
        <v>36</v>
      </c>
      <c r="C106" s="104" t="s">
        <v>178</v>
      </c>
      <c r="D106" s="122">
        <v>73.400000000000006</v>
      </c>
      <c r="E106" s="122">
        <v>32.799999999999997</v>
      </c>
      <c r="F106" s="123">
        <v>1.24</v>
      </c>
      <c r="G106" s="105" t="s">
        <v>154</v>
      </c>
      <c r="H106" s="122">
        <v>698.7</v>
      </c>
      <c r="I106" s="122">
        <v>1067</v>
      </c>
      <c r="J106" s="123">
        <v>-0.35</v>
      </c>
      <c r="K106" s="105" t="s">
        <v>138</v>
      </c>
    </row>
    <row r="107" spans="2:11">
      <c r="B107" s="121">
        <v>37</v>
      </c>
      <c r="C107" s="104" t="s">
        <v>179</v>
      </c>
      <c r="D107" s="122">
        <v>38.299999999999997</v>
      </c>
      <c r="E107" s="122">
        <v>32.9</v>
      </c>
      <c r="F107" s="123">
        <v>0.16</v>
      </c>
      <c r="G107" s="105" t="s">
        <v>137</v>
      </c>
      <c r="H107" s="122">
        <v>604.79999999999995</v>
      </c>
      <c r="I107" s="122">
        <v>1031.0999999999999</v>
      </c>
      <c r="J107" s="123">
        <v>-0.41</v>
      </c>
      <c r="K107" s="105" t="s">
        <v>138</v>
      </c>
    </row>
    <row r="108" spans="2:11">
      <c r="B108" s="121">
        <v>38</v>
      </c>
      <c r="C108" s="104" t="s">
        <v>180</v>
      </c>
      <c r="D108" s="122">
        <v>30.3</v>
      </c>
      <c r="E108" s="122">
        <v>28.1</v>
      </c>
      <c r="F108" s="123">
        <v>0.08</v>
      </c>
      <c r="G108" s="105" t="s">
        <v>137</v>
      </c>
      <c r="H108" s="122">
        <v>458.6</v>
      </c>
      <c r="I108" s="122">
        <v>832.4</v>
      </c>
      <c r="J108" s="123">
        <v>-0.45</v>
      </c>
      <c r="K108" s="105" t="s">
        <v>138</v>
      </c>
    </row>
    <row r="109" spans="2:11">
      <c r="B109" s="121">
        <v>39</v>
      </c>
      <c r="C109" s="104" t="s">
        <v>181</v>
      </c>
      <c r="D109" s="122">
        <v>11.2</v>
      </c>
      <c r="E109" s="122">
        <v>38.6</v>
      </c>
      <c r="F109" s="123">
        <v>-0.71</v>
      </c>
      <c r="G109" s="105" t="s">
        <v>141</v>
      </c>
      <c r="H109" s="122">
        <v>715.8</v>
      </c>
      <c r="I109" s="122">
        <v>867.5</v>
      </c>
      <c r="J109" s="123">
        <v>-0.17</v>
      </c>
      <c r="K109" s="105" t="s">
        <v>137</v>
      </c>
    </row>
    <row r="110" spans="2:11">
      <c r="B110" s="124">
        <v>40</v>
      </c>
      <c r="C110" s="125" t="s">
        <v>182</v>
      </c>
      <c r="D110" s="126">
        <v>41</v>
      </c>
      <c r="E110" s="126">
        <v>26.8</v>
      </c>
      <c r="F110" s="127">
        <v>0.53</v>
      </c>
      <c r="G110" s="128" t="s">
        <v>172</v>
      </c>
      <c r="H110" s="126">
        <v>449.4</v>
      </c>
      <c r="I110" s="126">
        <v>814.6</v>
      </c>
      <c r="J110" s="127">
        <v>-0.45</v>
      </c>
      <c r="K110" s="128" t="s">
        <v>138</v>
      </c>
    </row>
    <row r="111" spans="2:11">
      <c r="B111" s="115">
        <v>41</v>
      </c>
      <c r="C111" s="110" t="s">
        <v>183</v>
      </c>
      <c r="D111" s="116">
        <v>26.5</v>
      </c>
      <c r="E111" s="116">
        <v>22</v>
      </c>
      <c r="F111" s="117">
        <v>0.2</v>
      </c>
      <c r="G111" s="111" t="s">
        <v>172</v>
      </c>
      <c r="H111" s="116">
        <v>368.5</v>
      </c>
      <c r="I111" s="116">
        <v>652.79999999999995</v>
      </c>
      <c r="J111" s="117">
        <v>-0.44</v>
      </c>
      <c r="K111" s="111" t="s">
        <v>138</v>
      </c>
    </row>
    <row r="112" spans="2:11">
      <c r="B112" s="115">
        <v>42</v>
      </c>
      <c r="C112" s="110" t="s">
        <v>184</v>
      </c>
      <c r="D112" s="116">
        <v>10.1</v>
      </c>
      <c r="E112" s="116">
        <v>33.4</v>
      </c>
      <c r="F112" s="117">
        <v>-0.7</v>
      </c>
      <c r="G112" s="111" t="s">
        <v>141</v>
      </c>
      <c r="H112" s="116">
        <v>759.4</v>
      </c>
      <c r="I112" s="116">
        <v>807.4</v>
      </c>
      <c r="J112" s="117">
        <v>-0.06</v>
      </c>
      <c r="K112" s="111" t="s">
        <v>137</v>
      </c>
    </row>
    <row r="113" spans="2:11">
      <c r="B113" s="133"/>
      <c r="C113" s="129"/>
      <c r="D113" s="130"/>
      <c r="E113" s="130"/>
      <c r="F113" s="131"/>
      <c r="G113" s="132"/>
      <c r="H113" s="130"/>
      <c r="I113" s="130"/>
      <c r="J113" s="131"/>
      <c r="K113" s="132"/>
    </row>
    <row r="114" spans="2:11" ht="20.25" customHeight="1">
      <c r="B114" s="183" t="s">
        <v>131</v>
      </c>
      <c r="C114" s="114"/>
      <c r="D114" s="184" t="s">
        <v>259</v>
      </c>
      <c r="E114" s="185"/>
      <c r="F114" s="185"/>
      <c r="G114" s="186"/>
      <c r="H114" s="184" t="s">
        <v>260</v>
      </c>
      <c r="I114" s="185"/>
      <c r="J114" s="185"/>
      <c r="K114" s="186"/>
    </row>
    <row r="115" spans="2:11" ht="40.5">
      <c r="B115" s="183"/>
      <c r="C115" s="108" t="s">
        <v>132</v>
      </c>
      <c r="D115" s="109" t="s">
        <v>235</v>
      </c>
      <c r="E115" s="109" t="s">
        <v>236</v>
      </c>
      <c r="F115" s="107" t="s">
        <v>133</v>
      </c>
      <c r="G115" s="107" t="s">
        <v>134</v>
      </c>
      <c r="H115" s="109" t="s">
        <v>235</v>
      </c>
      <c r="I115" s="109" t="s">
        <v>236</v>
      </c>
      <c r="J115" s="107" t="s">
        <v>135</v>
      </c>
      <c r="K115" s="107" t="s">
        <v>134</v>
      </c>
    </row>
    <row r="116" spans="2:11">
      <c r="B116" s="134"/>
      <c r="C116" s="135" t="s">
        <v>185</v>
      </c>
      <c r="D116" s="136">
        <v>106.7</v>
      </c>
      <c r="E116" s="136">
        <v>15</v>
      </c>
      <c r="F116" s="137">
        <v>6.11</v>
      </c>
      <c r="G116" s="138" t="s">
        <v>154</v>
      </c>
      <c r="H116" s="136">
        <v>501.8</v>
      </c>
      <c r="I116" s="136">
        <v>670.2</v>
      </c>
      <c r="J116" s="137">
        <v>-0.25</v>
      </c>
      <c r="K116" s="138" t="s">
        <v>138</v>
      </c>
    </row>
    <row r="117" spans="2:11">
      <c r="B117" s="121">
        <v>1</v>
      </c>
      <c r="C117" s="104" t="s">
        <v>186</v>
      </c>
      <c r="D117" s="122">
        <v>94.5</v>
      </c>
      <c r="E117" s="122">
        <v>8.9</v>
      </c>
      <c r="F117" s="123">
        <v>9.6199999999999992</v>
      </c>
      <c r="G117" s="105" t="s">
        <v>154</v>
      </c>
      <c r="H117" s="122">
        <v>544.29999999999995</v>
      </c>
      <c r="I117" s="122">
        <v>528.20000000000005</v>
      </c>
      <c r="J117" s="123">
        <v>0.03</v>
      </c>
      <c r="K117" s="105" t="s">
        <v>137</v>
      </c>
    </row>
    <row r="118" spans="2:11">
      <c r="B118" s="121">
        <v>2</v>
      </c>
      <c r="C118" s="104" t="s">
        <v>187</v>
      </c>
      <c r="D118" s="122">
        <v>131.9</v>
      </c>
      <c r="E118" s="122">
        <v>13.5</v>
      </c>
      <c r="F118" s="123">
        <v>8.77</v>
      </c>
      <c r="G118" s="105" t="s">
        <v>154</v>
      </c>
      <c r="H118" s="122">
        <v>414.5</v>
      </c>
      <c r="I118" s="122">
        <v>588.4</v>
      </c>
      <c r="J118" s="123">
        <v>-0.3</v>
      </c>
      <c r="K118" s="105" t="s">
        <v>138</v>
      </c>
    </row>
    <row r="119" spans="2:11">
      <c r="B119" s="121">
        <v>3</v>
      </c>
      <c r="C119" s="104" t="s">
        <v>188</v>
      </c>
      <c r="D119" s="122">
        <v>220.9</v>
      </c>
      <c r="E119" s="122">
        <v>9.5</v>
      </c>
      <c r="F119" s="123">
        <v>22.25</v>
      </c>
      <c r="G119" s="105" t="s">
        <v>154</v>
      </c>
      <c r="H119" s="122">
        <v>626.9</v>
      </c>
      <c r="I119" s="122">
        <v>514.20000000000005</v>
      </c>
      <c r="J119" s="123">
        <v>0.22</v>
      </c>
      <c r="K119" s="105" t="s">
        <v>172</v>
      </c>
    </row>
    <row r="120" spans="2:11">
      <c r="B120" s="121">
        <v>4</v>
      </c>
      <c r="C120" s="104" t="s">
        <v>189</v>
      </c>
      <c r="D120" s="122">
        <v>170.3</v>
      </c>
      <c r="E120" s="122">
        <v>18</v>
      </c>
      <c r="F120" s="123">
        <v>8.4600000000000009</v>
      </c>
      <c r="G120" s="105" t="s">
        <v>154</v>
      </c>
      <c r="H120" s="122">
        <v>557.5</v>
      </c>
      <c r="I120" s="122">
        <v>671.1</v>
      </c>
      <c r="J120" s="123">
        <v>-0.17</v>
      </c>
      <c r="K120" s="105" t="s">
        <v>137</v>
      </c>
    </row>
    <row r="121" spans="2:11">
      <c r="B121" s="121">
        <v>5</v>
      </c>
      <c r="C121" s="104" t="s">
        <v>190</v>
      </c>
      <c r="D121" s="122">
        <v>78.5</v>
      </c>
      <c r="E121" s="122">
        <v>9.3000000000000007</v>
      </c>
      <c r="F121" s="123">
        <v>7.44</v>
      </c>
      <c r="G121" s="105" t="s">
        <v>154</v>
      </c>
      <c r="H121" s="122">
        <v>235</v>
      </c>
      <c r="I121" s="122">
        <v>498.9</v>
      </c>
      <c r="J121" s="123">
        <v>-0.53</v>
      </c>
      <c r="K121" s="105" t="s">
        <v>138</v>
      </c>
    </row>
    <row r="122" spans="2:11">
      <c r="B122" s="121">
        <v>6</v>
      </c>
      <c r="C122" s="104" t="s">
        <v>191</v>
      </c>
      <c r="D122" s="122">
        <v>112.6</v>
      </c>
      <c r="E122" s="122">
        <v>22.1</v>
      </c>
      <c r="F122" s="123">
        <v>4.0999999999999996</v>
      </c>
      <c r="G122" s="105" t="s">
        <v>154</v>
      </c>
      <c r="H122" s="122">
        <v>491.7</v>
      </c>
      <c r="I122" s="122">
        <v>788.8</v>
      </c>
      <c r="J122" s="123">
        <v>-0.38</v>
      </c>
      <c r="K122" s="105" t="s">
        <v>138</v>
      </c>
    </row>
    <row r="123" spans="2:11">
      <c r="B123" s="121">
        <v>7</v>
      </c>
      <c r="C123" s="104" t="s">
        <v>192</v>
      </c>
      <c r="D123" s="122">
        <v>147</v>
      </c>
      <c r="E123" s="122">
        <v>29.9</v>
      </c>
      <c r="F123" s="123">
        <v>3.92</v>
      </c>
      <c r="G123" s="105" t="s">
        <v>154</v>
      </c>
      <c r="H123" s="122">
        <v>588.5</v>
      </c>
      <c r="I123" s="122">
        <v>902.2</v>
      </c>
      <c r="J123" s="123">
        <v>-0.35</v>
      </c>
      <c r="K123" s="105" t="s">
        <v>138</v>
      </c>
    </row>
    <row r="124" spans="2:11">
      <c r="B124" s="121">
        <v>8</v>
      </c>
      <c r="C124" s="104" t="s">
        <v>193</v>
      </c>
      <c r="D124" s="122">
        <v>109.3</v>
      </c>
      <c r="E124" s="122">
        <v>12.2</v>
      </c>
      <c r="F124" s="123">
        <v>7.96</v>
      </c>
      <c r="G124" s="105" t="s">
        <v>154</v>
      </c>
      <c r="H124" s="122">
        <v>331.4</v>
      </c>
      <c r="I124" s="122">
        <v>533.20000000000005</v>
      </c>
      <c r="J124" s="123">
        <v>-0.38</v>
      </c>
      <c r="K124" s="105" t="s">
        <v>138</v>
      </c>
    </row>
    <row r="125" spans="2:11">
      <c r="B125" s="121">
        <v>9</v>
      </c>
      <c r="C125" s="104" t="s">
        <v>194</v>
      </c>
      <c r="D125" s="122">
        <v>266.3</v>
      </c>
      <c r="E125" s="122">
        <v>8.1999999999999993</v>
      </c>
      <c r="F125" s="123">
        <v>31.48</v>
      </c>
      <c r="G125" s="105" t="s">
        <v>154</v>
      </c>
      <c r="H125" s="122">
        <v>698.2</v>
      </c>
      <c r="I125" s="122">
        <v>504.1</v>
      </c>
      <c r="J125" s="123">
        <v>0.38</v>
      </c>
      <c r="K125" s="105" t="s">
        <v>172</v>
      </c>
    </row>
    <row r="126" spans="2:11">
      <c r="B126" s="121">
        <v>10</v>
      </c>
      <c r="C126" s="104" t="s">
        <v>195</v>
      </c>
      <c r="D126" s="122">
        <v>126.5</v>
      </c>
      <c r="E126" s="122">
        <v>9.4</v>
      </c>
      <c r="F126" s="123">
        <v>12.46</v>
      </c>
      <c r="G126" s="105" t="s">
        <v>154</v>
      </c>
      <c r="H126" s="122">
        <v>542.79999999999995</v>
      </c>
      <c r="I126" s="122">
        <v>561.20000000000005</v>
      </c>
      <c r="J126" s="123">
        <v>-0.03</v>
      </c>
      <c r="K126" s="105" t="s">
        <v>137</v>
      </c>
    </row>
    <row r="127" spans="2:11">
      <c r="B127" s="121">
        <v>11</v>
      </c>
      <c r="C127" s="104" t="s">
        <v>196</v>
      </c>
      <c r="D127" s="122">
        <v>208.6</v>
      </c>
      <c r="E127" s="122">
        <v>12</v>
      </c>
      <c r="F127" s="123">
        <v>16.38</v>
      </c>
      <c r="G127" s="105" t="s">
        <v>154</v>
      </c>
      <c r="H127" s="122">
        <v>705</v>
      </c>
      <c r="I127" s="122">
        <v>579.4</v>
      </c>
      <c r="J127" s="123">
        <v>0.22</v>
      </c>
      <c r="K127" s="105" t="s">
        <v>172</v>
      </c>
    </row>
    <row r="128" spans="2:11">
      <c r="B128" s="121">
        <v>12</v>
      </c>
      <c r="C128" s="104" t="s">
        <v>197</v>
      </c>
      <c r="D128" s="122">
        <v>26</v>
      </c>
      <c r="E128" s="122">
        <v>5.6</v>
      </c>
      <c r="F128" s="123">
        <v>3.64</v>
      </c>
      <c r="G128" s="105" t="s">
        <v>154</v>
      </c>
      <c r="H128" s="122">
        <v>125</v>
      </c>
      <c r="I128" s="122">
        <v>453.9</v>
      </c>
      <c r="J128" s="123">
        <v>-0.72</v>
      </c>
      <c r="K128" s="105" t="s">
        <v>141</v>
      </c>
    </row>
    <row r="129" spans="2:11">
      <c r="B129" s="121">
        <v>13</v>
      </c>
      <c r="C129" s="104" t="s">
        <v>198</v>
      </c>
      <c r="D129" s="122">
        <v>46.9</v>
      </c>
      <c r="E129" s="122">
        <v>5.9</v>
      </c>
      <c r="F129" s="123">
        <v>6.94</v>
      </c>
      <c r="G129" s="105" t="s">
        <v>154</v>
      </c>
      <c r="H129" s="122">
        <v>135.9</v>
      </c>
      <c r="I129" s="122">
        <v>457.1</v>
      </c>
      <c r="J129" s="123">
        <v>-0.7</v>
      </c>
      <c r="K129" s="105" t="s">
        <v>141</v>
      </c>
    </row>
    <row r="130" spans="2:11">
      <c r="B130" s="121">
        <v>14</v>
      </c>
      <c r="C130" s="104" t="s">
        <v>199</v>
      </c>
      <c r="D130" s="122">
        <v>116.5</v>
      </c>
      <c r="E130" s="122">
        <v>15.8</v>
      </c>
      <c r="F130" s="123">
        <v>6.37</v>
      </c>
      <c r="G130" s="105" t="s">
        <v>154</v>
      </c>
      <c r="H130" s="122">
        <v>757</v>
      </c>
      <c r="I130" s="122">
        <v>705.4</v>
      </c>
      <c r="J130" s="123">
        <v>7.0000000000000007E-2</v>
      </c>
      <c r="K130" s="105" t="s">
        <v>137</v>
      </c>
    </row>
    <row r="131" spans="2:11">
      <c r="B131" s="121">
        <v>15</v>
      </c>
      <c r="C131" s="104" t="s">
        <v>200</v>
      </c>
      <c r="D131" s="122">
        <v>91.7</v>
      </c>
      <c r="E131" s="122">
        <v>13.7</v>
      </c>
      <c r="F131" s="123">
        <v>5.69</v>
      </c>
      <c r="G131" s="105" t="s">
        <v>154</v>
      </c>
      <c r="H131" s="122">
        <v>529.79999999999995</v>
      </c>
      <c r="I131" s="122">
        <v>672.1</v>
      </c>
      <c r="J131" s="123">
        <v>-0.21</v>
      </c>
      <c r="K131" s="105" t="s">
        <v>138</v>
      </c>
    </row>
    <row r="132" spans="2:11">
      <c r="B132" s="121">
        <v>16</v>
      </c>
      <c r="C132" s="104" t="s">
        <v>201</v>
      </c>
      <c r="D132" s="122">
        <v>104.6</v>
      </c>
      <c r="E132" s="122">
        <v>14.2</v>
      </c>
      <c r="F132" s="123">
        <v>6.37</v>
      </c>
      <c r="G132" s="105" t="s">
        <v>154</v>
      </c>
      <c r="H132" s="122">
        <v>651.70000000000005</v>
      </c>
      <c r="I132" s="122">
        <v>640.5</v>
      </c>
      <c r="J132" s="123">
        <v>0.02</v>
      </c>
      <c r="K132" s="105" t="s">
        <v>137</v>
      </c>
    </row>
    <row r="133" spans="2:11">
      <c r="B133" s="121">
        <v>17</v>
      </c>
      <c r="C133" s="104" t="s">
        <v>202</v>
      </c>
      <c r="D133" s="122">
        <v>32.799999999999997</v>
      </c>
      <c r="E133" s="122">
        <v>11.6</v>
      </c>
      <c r="F133" s="123">
        <v>1.83</v>
      </c>
      <c r="G133" s="105" t="s">
        <v>154</v>
      </c>
      <c r="H133" s="122">
        <v>667.8</v>
      </c>
      <c r="I133" s="122">
        <v>719.6</v>
      </c>
      <c r="J133" s="123">
        <v>-7.0000000000000007E-2</v>
      </c>
      <c r="K133" s="105" t="s">
        <v>137</v>
      </c>
    </row>
    <row r="134" spans="2:11">
      <c r="B134" s="121">
        <v>18</v>
      </c>
      <c r="C134" s="106" t="s">
        <v>203</v>
      </c>
      <c r="D134" s="122">
        <v>77.5</v>
      </c>
      <c r="E134" s="122">
        <v>12.7</v>
      </c>
      <c r="F134" s="123">
        <v>5.0999999999999996</v>
      </c>
      <c r="G134" s="105" t="s">
        <v>154</v>
      </c>
      <c r="H134" s="122">
        <v>336.8</v>
      </c>
      <c r="I134" s="122">
        <v>809</v>
      </c>
      <c r="J134" s="123">
        <v>-0.57999999999999996</v>
      </c>
      <c r="K134" s="105" t="s">
        <v>138</v>
      </c>
    </row>
    <row r="135" spans="2:11">
      <c r="B135" s="121">
        <v>19</v>
      </c>
      <c r="C135" s="104" t="s">
        <v>204</v>
      </c>
      <c r="D135" s="122">
        <v>166.8</v>
      </c>
      <c r="E135" s="122">
        <v>13.7</v>
      </c>
      <c r="F135" s="123">
        <v>11.18</v>
      </c>
      <c r="G135" s="105" t="s">
        <v>154</v>
      </c>
      <c r="H135" s="122">
        <v>508.9</v>
      </c>
      <c r="I135" s="122">
        <v>664.8</v>
      </c>
      <c r="J135" s="123">
        <v>-0.23</v>
      </c>
      <c r="K135" s="105" t="s">
        <v>138</v>
      </c>
    </row>
    <row r="136" spans="2:11">
      <c r="B136" s="121">
        <v>20</v>
      </c>
      <c r="C136" s="104" t="s">
        <v>205</v>
      </c>
      <c r="D136" s="122">
        <v>17.2</v>
      </c>
      <c r="E136" s="122">
        <v>11.4</v>
      </c>
      <c r="F136" s="123">
        <v>0.51</v>
      </c>
      <c r="G136" s="105" t="s">
        <v>172</v>
      </c>
      <c r="H136" s="122">
        <v>773.3</v>
      </c>
      <c r="I136" s="122">
        <v>803.3</v>
      </c>
      <c r="J136" s="123">
        <v>-0.04</v>
      </c>
      <c r="K136" s="105" t="s">
        <v>137</v>
      </c>
    </row>
    <row r="137" spans="2:11">
      <c r="B137" s="121">
        <v>21</v>
      </c>
      <c r="C137" s="104" t="s">
        <v>206</v>
      </c>
      <c r="D137" s="122">
        <v>165.4</v>
      </c>
      <c r="E137" s="122">
        <v>8.6999999999999993</v>
      </c>
      <c r="F137" s="123">
        <v>18.010000000000002</v>
      </c>
      <c r="G137" s="105" t="s">
        <v>154</v>
      </c>
      <c r="H137" s="122">
        <v>532.5</v>
      </c>
      <c r="I137" s="122">
        <v>548</v>
      </c>
      <c r="J137" s="123">
        <v>-0.03</v>
      </c>
      <c r="K137" s="105" t="s">
        <v>137</v>
      </c>
    </row>
    <row r="138" spans="2:11">
      <c r="B138" s="121">
        <v>22</v>
      </c>
      <c r="C138" s="104" t="s">
        <v>207</v>
      </c>
      <c r="D138" s="122">
        <v>18.7</v>
      </c>
      <c r="E138" s="122">
        <v>13.9</v>
      </c>
      <c r="F138" s="123">
        <v>0.35</v>
      </c>
      <c r="G138" s="105" t="s">
        <v>172</v>
      </c>
      <c r="H138" s="122">
        <v>458.4</v>
      </c>
      <c r="I138" s="122">
        <v>595.4</v>
      </c>
      <c r="J138" s="123">
        <v>-0.23</v>
      </c>
      <c r="K138" s="105" t="s">
        <v>138</v>
      </c>
    </row>
    <row r="139" spans="2:11">
      <c r="B139" s="121">
        <v>23</v>
      </c>
      <c r="C139" s="104" t="s">
        <v>208</v>
      </c>
      <c r="D139" s="122">
        <v>38</v>
      </c>
      <c r="E139" s="122">
        <v>14</v>
      </c>
      <c r="F139" s="123">
        <v>1.71</v>
      </c>
      <c r="G139" s="105" t="s">
        <v>154</v>
      </c>
      <c r="H139" s="122">
        <v>392.4</v>
      </c>
      <c r="I139" s="122">
        <v>652</v>
      </c>
      <c r="J139" s="123">
        <v>-0.4</v>
      </c>
      <c r="K139" s="105" t="s">
        <v>138</v>
      </c>
    </row>
    <row r="140" spans="2:11">
      <c r="B140" s="121">
        <v>24</v>
      </c>
      <c r="C140" s="104" t="s">
        <v>209</v>
      </c>
      <c r="D140" s="122">
        <v>77.8</v>
      </c>
      <c r="E140" s="122">
        <v>6</v>
      </c>
      <c r="F140" s="123">
        <v>11.96</v>
      </c>
      <c r="G140" s="105" t="s">
        <v>154</v>
      </c>
      <c r="H140" s="122">
        <v>334.3</v>
      </c>
      <c r="I140" s="122">
        <v>487.8</v>
      </c>
      <c r="J140" s="123">
        <v>-0.31</v>
      </c>
      <c r="K140" s="105" t="s">
        <v>138</v>
      </c>
    </row>
    <row r="141" spans="2:11">
      <c r="B141" s="121">
        <v>25</v>
      </c>
      <c r="C141" s="104" t="s">
        <v>210</v>
      </c>
      <c r="D141" s="122">
        <v>97</v>
      </c>
      <c r="E141" s="122">
        <v>11.7</v>
      </c>
      <c r="F141" s="123">
        <v>7.29</v>
      </c>
      <c r="G141" s="105" t="s">
        <v>154</v>
      </c>
      <c r="H141" s="122">
        <v>415.6</v>
      </c>
      <c r="I141" s="122">
        <v>646.29999999999995</v>
      </c>
      <c r="J141" s="123">
        <v>-0.36</v>
      </c>
      <c r="K141" s="105" t="s">
        <v>138</v>
      </c>
    </row>
    <row r="142" spans="2:11">
      <c r="B142" s="121">
        <v>26</v>
      </c>
      <c r="C142" s="104" t="s">
        <v>211</v>
      </c>
      <c r="D142" s="122">
        <v>113.5</v>
      </c>
      <c r="E142" s="122">
        <v>25.2</v>
      </c>
      <c r="F142" s="123">
        <v>3.5</v>
      </c>
      <c r="G142" s="105" t="s">
        <v>154</v>
      </c>
      <c r="H142" s="122">
        <v>456.9</v>
      </c>
      <c r="I142" s="122">
        <v>871.3</v>
      </c>
      <c r="J142" s="123">
        <v>-0.48</v>
      </c>
      <c r="K142" s="105" t="s">
        <v>138</v>
      </c>
    </row>
    <row r="143" spans="2:11">
      <c r="B143" s="121">
        <v>27</v>
      </c>
      <c r="C143" s="104" t="s">
        <v>212</v>
      </c>
      <c r="D143" s="122">
        <v>135.80000000000001</v>
      </c>
      <c r="E143" s="122">
        <v>23.3</v>
      </c>
      <c r="F143" s="123">
        <v>4.83</v>
      </c>
      <c r="G143" s="105" t="s">
        <v>154</v>
      </c>
      <c r="H143" s="122">
        <v>537.9</v>
      </c>
      <c r="I143" s="122">
        <v>661.8</v>
      </c>
      <c r="J143" s="123">
        <v>-0.19</v>
      </c>
      <c r="K143" s="105" t="s">
        <v>137</v>
      </c>
    </row>
    <row r="144" spans="2:11">
      <c r="B144" s="121">
        <v>28</v>
      </c>
      <c r="C144" s="104" t="s">
        <v>213</v>
      </c>
      <c r="D144" s="122">
        <v>94.7</v>
      </c>
      <c r="E144" s="122">
        <v>22.9</v>
      </c>
      <c r="F144" s="123">
        <v>3.14</v>
      </c>
      <c r="G144" s="105" t="s">
        <v>154</v>
      </c>
      <c r="H144" s="122">
        <v>475.7</v>
      </c>
      <c r="I144" s="122">
        <v>839.6</v>
      </c>
      <c r="J144" s="123">
        <v>-0.43</v>
      </c>
      <c r="K144" s="105" t="s">
        <v>138</v>
      </c>
    </row>
    <row r="145" spans="2:11">
      <c r="B145" s="121">
        <v>29</v>
      </c>
      <c r="C145" s="104" t="s">
        <v>214</v>
      </c>
      <c r="D145" s="122">
        <v>81.099999999999994</v>
      </c>
      <c r="E145" s="122">
        <v>15</v>
      </c>
      <c r="F145" s="123">
        <v>4.4000000000000004</v>
      </c>
      <c r="G145" s="105" t="s">
        <v>154</v>
      </c>
      <c r="H145" s="122">
        <v>316.60000000000002</v>
      </c>
      <c r="I145" s="122">
        <v>727.4</v>
      </c>
      <c r="J145" s="123">
        <v>-0.56000000000000005</v>
      </c>
      <c r="K145" s="105" t="s">
        <v>138</v>
      </c>
    </row>
    <row r="146" spans="2:11">
      <c r="B146" s="121">
        <v>30</v>
      </c>
      <c r="C146" s="104" t="s">
        <v>215</v>
      </c>
      <c r="D146" s="122">
        <v>63.5</v>
      </c>
      <c r="E146" s="122">
        <v>14.3</v>
      </c>
      <c r="F146" s="123">
        <v>3.44</v>
      </c>
      <c r="G146" s="105" t="s">
        <v>154</v>
      </c>
      <c r="H146" s="122">
        <v>395.5</v>
      </c>
      <c r="I146" s="122">
        <v>657.4</v>
      </c>
      <c r="J146" s="123">
        <v>-0.4</v>
      </c>
      <c r="K146" s="105" t="s">
        <v>138</v>
      </c>
    </row>
    <row r="147" spans="2:11">
      <c r="B147" s="121">
        <v>31</v>
      </c>
      <c r="C147" s="104" t="s">
        <v>216</v>
      </c>
      <c r="D147" s="122">
        <v>90.4</v>
      </c>
      <c r="E147" s="122">
        <v>16.2</v>
      </c>
      <c r="F147" s="123">
        <v>4.58</v>
      </c>
      <c r="G147" s="105" t="s">
        <v>154</v>
      </c>
      <c r="H147" s="122">
        <v>317.8</v>
      </c>
      <c r="I147" s="122">
        <v>760.2</v>
      </c>
      <c r="J147" s="123">
        <v>-0.57999999999999996</v>
      </c>
      <c r="K147" s="105" t="s">
        <v>138</v>
      </c>
    </row>
    <row r="148" spans="2:11">
      <c r="B148" s="121">
        <v>32</v>
      </c>
      <c r="C148" s="104" t="s">
        <v>217</v>
      </c>
      <c r="D148" s="122">
        <v>93</v>
      </c>
      <c r="E148" s="122">
        <v>13.4</v>
      </c>
      <c r="F148" s="123">
        <v>5.94</v>
      </c>
      <c r="G148" s="105" t="s">
        <v>154</v>
      </c>
      <c r="H148" s="122">
        <v>293.10000000000002</v>
      </c>
      <c r="I148" s="122">
        <v>533.9</v>
      </c>
      <c r="J148" s="123">
        <v>-0.45</v>
      </c>
      <c r="K148" s="105" t="s">
        <v>138</v>
      </c>
    </row>
    <row r="149" spans="2:11">
      <c r="B149" s="121">
        <v>33</v>
      </c>
      <c r="C149" s="104" t="s">
        <v>218</v>
      </c>
      <c r="D149" s="122">
        <v>140.19999999999999</v>
      </c>
      <c r="E149" s="122">
        <v>20.6</v>
      </c>
      <c r="F149" s="123">
        <v>5.81</v>
      </c>
      <c r="G149" s="105" t="s">
        <v>154</v>
      </c>
      <c r="H149" s="122">
        <v>474.6</v>
      </c>
      <c r="I149" s="122">
        <v>755.2</v>
      </c>
      <c r="J149" s="123">
        <v>-0.37</v>
      </c>
      <c r="K149" s="105" t="s">
        <v>138</v>
      </c>
    </row>
  </sheetData>
  <mergeCells count="32">
    <mergeCell ref="B114:B115"/>
    <mergeCell ref="D114:G114"/>
    <mergeCell ref="H114:K114"/>
    <mergeCell ref="C62:D62"/>
    <mergeCell ref="F62:M62"/>
    <mergeCell ref="B67:B70"/>
    <mergeCell ref="D67:G67"/>
    <mergeCell ref="H67:K67"/>
    <mergeCell ref="C59:D59"/>
    <mergeCell ref="F59:M59"/>
    <mergeCell ref="C60:D60"/>
    <mergeCell ref="F60:M60"/>
    <mergeCell ref="C61:D61"/>
    <mergeCell ref="F61:M61"/>
    <mergeCell ref="C56:D56"/>
    <mergeCell ref="F56:M56"/>
    <mergeCell ref="C57:D57"/>
    <mergeCell ref="F57:M57"/>
    <mergeCell ref="C58:D58"/>
    <mergeCell ref="F58:M58"/>
    <mergeCell ref="A1:M1"/>
    <mergeCell ref="K44:K51"/>
    <mergeCell ref="B5:M5"/>
    <mergeCell ref="G9:H9"/>
    <mergeCell ref="I9:J9"/>
    <mergeCell ref="K9:L9"/>
    <mergeCell ref="B32:M32"/>
    <mergeCell ref="C37:M37"/>
    <mergeCell ref="C36:O36"/>
    <mergeCell ref="H42:K42"/>
    <mergeCell ref="C35:O35"/>
    <mergeCell ref="C34:O34"/>
  </mergeCells>
  <pageMargins left="0" right="0" top="0" bottom="0.74803149606299213" header="0" footer="0"/>
  <pageSetup paperSize="9" scale="48" orientation="landscape" r:id="rId1"/>
  <rowBreaks count="3" manualBreakCount="3">
    <brk id="37" max="14" man="1"/>
    <brk id="63" max="14" man="1"/>
    <brk id="113" max="14" man="1"/>
  </rowBreaks>
</worksheet>
</file>

<file path=xl/worksheets/sheet3.xml><?xml version="1.0" encoding="utf-8"?>
<worksheet xmlns="http://schemas.openxmlformats.org/spreadsheetml/2006/main" xmlns:r="http://schemas.openxmlformats.org/officeDocument/2006/relationships">
  <dimension ref="A1:Q78"/>
  <sheetViews>
    <sheetView view="pageBreakPreview" zoomScale="55" zoomScaleSheetLayoutView="55" zoomScalePageLayoutView="85" workbookViewId="0">
      <selection activeCell="G14" sqref="G14"/>
    </sheetView>
  </sheetViews>
  <sheetFormatPr defaultRowHeight="20.25"/>
  <cols>
    <col min="1" max="1" width="9.140625" style="3"/>
    <col min="2" max="2" width="11.7109375" style="3" customWidth="1"/>
    <col min="3" max="3" width="39.28515625" style="3" customWidth="1"/>
    <col min="4" max="4" width="22.7109375" style="3" customWidth="1"/>
    <col min="5" max="5" width="21.85546875" style="3" customWidth="1"/>
    <col min="6" max="6" width="26" style="3" customWidth="1"/>
    <col min="7" max="7" width="20.7109375" style="3" customWidth="1"/>
    <col min="8" max="8" width="19.28515625" style="3" customWidth="1"/>
    <col min="9" max="9" width="23.28515625" style="3" customWidth="1"/>
    <col min="10" max="10" width="19.5703125" style="3" customWidth="1"/>
    <col min="11" max="11" width="22" style="3" customWidth="1"/>
    <col min="12" max="12" width="14" style="3" customWidth="1"/>
    <col min="13" max="13" width="18" style="3" customWidth="1"/>
    <col min="14" max="14" width="0.28515625" style="3" customWidth="1"/>
    <col min="15" max="16384" width="9.140625" style="3"/>
  </cols>
  <sheetData>
    <row r="1" spans="2:13">
      <c r="B1" s="74"/>
      <c r="C1" s="74"/>
    </row>
    <row r="2" spans="2:13" ht="24" customHeight="1">
      <c r="B2" s="74" t="s">
        <v>12</v>
      </c>
      <c r="C2" s="9"/>
      <c r="D2" s="9"/>
      <c r="G2" s="8"/>
      <c r="H2" s="9"/>
      <c r="I2" s="10"/>
      <c r="J2" s="10"/>
      <c r="K2" s="11"/>
      <c r="L2" s="11"/>
      <c r="M2" s="12"/>
    </row>
    <row r="4" spans="2:13" ht="27" customHeight="1">
      <c r="B4" s="196" t="s">
        <v>96</v>
      </c>
      <c r="C4" s="196"/>
      <c r="D4" s="196"/>
      <c r="E4" s="196"/>
      <c r="F4" s="196"/>
      <c r="G4" s="196"/>
      <c r="H4" s="196"/>
      <c r="I4" s="196"/>
      <c r="J4" s="196"/>
      <c r="K4" s="196"/>
      <c r="L4" s="196"/>
      <c r="M4" s="196"/>
    </row>
    <row r="6" spans="2:13">
      <c r="B6" s="150" t="s">
        <v>261</v>
      </c>
      <c r="C6" s="79"/>
      <c r="D6" s="1"/>
      <c r="F6" s="148" t="s">
        <v>264</v>
      </c>
    </row>
    <row r="7" spans="2:13">
      <c r="C7" s="77"/>
      <c r="D7" s="77"/>
      <c r="L7" s="2" t="s">
        <v>1</v>
      </c>
    </row>
    <row r="8" spans="2:13" s="13" customFormat="1" ht="75.75" customHeight="1">
      <c r="B8" s="62" t="s">
        <v>2</v>
      </c>
      <c r="C8" s="62" t="s">
        <v>3</v>
      </c>
      <c r="D8" s="61" t="s">
        <v>4</v>
      </c>
      <c r="E8" s="61" t="s">
        <v>5</v>
      </c>
      <c r="F8" s="61" t="s">
        <v>13</v>
      </c>
      <c r="G8" s="165" t="s">
        <v>7</v>
      </c>
      <c r="H8" s="166"/>
      <c r="I8" s="167" t="s">
        <v>74</v>
      </c>
      <c r="J8" s="168"/>
      <c r="K8" s="165" t="s">
        <v>75</v>
      </c>
      <c r="L8" s="166"/>
      <c r="M8" s="61" t="s">
        <v>8</v>
      </c>
    </row>
    <row r="9" spans="2:13" ht="66.75" customHeight="1">
      <c r="B9" s="29"/>
      <c r="C9" s="29"/>
      <c r="D9" s="61" t="s">
        <v>113</v>
      </c>
      <c r="E9" s="61" t="s">
        <v>84</v>
      </c>
      <c r="F9" s="61" t="s">
        <v>76</v>
      </c>
      <c r="G9" s="62">
        <v>2022</v>
      </c>
      <c r="H9" s="62">
        <v>2021</v>
      </c>
      <c r="I9" s="61" t="s">
        <v>9</v>
      </c>
      <c r="J9" s="61">
        <v>2021</v>
      </c>
      <c r="K9" s="61" t="s">
        <v>6</v>
      </c>
      <c r="L9" s="62">
        <v>2021</v>
      </c>
      <c r="M9" s="61"/>
    </row>
    <row r="10" spans="2:13" ht="24.95" customHeight="1">
      <c r="B10" s="7">
        <v>1</v>
      </c>
      <c r="C10" s="7">
        <v>2</v>
      </c>
      <c r="D10" s="7">
        <v>3</v>
      </c>
      <c r="E10" s="7">
        <v>4</v>
      </c>
      <c r="F10" s="7">
        <v>5</v>
      </c>
      <c r="G10" s="7">
        <v>6</v>
      </c>
      <c r="H10" s="7">
        <v>7</v>
      </c>
      <c r="I10" s="7">
        <v>12</v>
      </c>
      <c r="J10" s="7">
        <v>13</v>
      </c>
      <c r="K10" s="53">
        <v>14</v>
      </c>
      <c r="L10" s="53">
        <v>15</v>
      </c>
      <c r="M10" s="53">
        <v>16</v>
      </c>
    </row>
    <row r="11" spans="2:13" ht="24.95" customHeight="1">
      <c r="B11" s="6">
        <v>1</v>
      </c>
      <c r="C11" s="91" t="s">
        <v>87</v>
      </c>
      <c r="D11" s="53">
        <v>2.3839999999999999</v>
      </c>
      <c r="E11" s="97">
        <v>2.37</v>
      </c>
      <c r="F11" s="50">
        <v>2.46</v>
      </c>
      <c r="G11" s="50">
        <v>2.36</v>
      </c>
      <c r="H11" s="50">
        <v>2.33</v>
      </c>
      <c r="I11" s="46">
        <f>G11-F11</f>
        <v>-0.10000000000000009</v>
      </c>
      <c r="J11" s="46">
        <f>G11-H11</f>
        <v>2.9999999999999805E-2</v>
      </c>
      <c r="K11" s="46">
        <f>(I11/F11)*100</f>
        <v>-4.0650406504065071</v>
      </c>
      <c r="L11" s="46">
        <f t="shared" ref="L11" si="0">(J11/H11)*100</f>
        <v>1.2875536480686611</v>
      </c>
      <c r="M11" s="5" t="s">
        <v>10</v>
      </c>
    </row>
    <row r="12" spans="2:13" ht="24.95" customHeight="1">
      <c r="B12" s="6"/>
      <c r="C12" s="91"/>
      <c r="D12" s="5"/>
      <c r="E12" s="73"/>
      <c r="F12" s="68"/>
      <c r="G12" s="68"/>
      <c r="H12" s="68"/>
      <c r="I12" s="31"/>
      <c r="J12" s="31"/>
      <c r="K12" s="31"/>
      <c r="L12" s="31"/>
      <c r="M12" s="5"/>
    </row>
    <row r="13" spans="2:13" ht="24.95" customHeight="1">
      <c r="B13" s="6">
        <v>2</v>
      </c>
      <c r="C13" s="91" t="s">
        <v>69</v>
      </c>
      <c r="D13" s="53">
        <v>0.21199999999999999</v>
      </c>
      <c r="E13" s="97">
        <v>0.22</v>
      </c>
      <c r="F13" s="50">
        <v>0.24</v>
      </c>
      <c r="G13" s="50">
        <v>0.22</v>
      </c>
      <c r="H13" s="50">
        <v>0.21</v>
      </c>
      <c r="I13" s="46">
        <f t="shared" ref="I13:I35" si="1">G13-F13</f>
        <v>-1.999999999999999E-2</v>
      </c>
      <c r="J13" s="46">
        <f t="shared" ref="J13:J35" si="2">G13-H13</f>
        <v>1.0000000000000009E-2</v>
      </c>
      <c r="K13" s="46">
        <f>(I13/F13)*100</f>
        <v>-8.3333333333333304</v>
      </c>
      <c r="L13" s="46">
        <f t="shared" ref="L13" si="3">(J13/H13)*100</f>
        <v>4.7619047619047663</v>
      </c>
      <c r="M13" s="5" t="s">
        <v>10</v>
      </c>
    </row>
    <row r="14" spans="2:13" ht="24.95" customHeight="1">
      <c r="B14" s="6"/>
      <c r="C14" s="91"/>
      <c r="D14" s="5"/>
      <c r="E14" s="73"/>
      <c r="F14" s="68"/>
      <c r="G14" s="68"/>
      <c r="H14" s="68"/>
      <c r="I14" s="31"/>
      <c r="J14" s="31"/>
      <c r="K14" s="31"/>
      <c r="L14" s="31"/>
      <c r="M14" s="5"/>
    </row>
    <row r="15" spans="2:13" ht="24.95" customHeight="1">
      <c r="B15" s="6"/>
      <c r="C15" s="91" t="s">
        <v>97</v>
      </c>
      <c r="D15" s="5"/>
      <c r="E15" s="73"/>
      <c r="F15" s="68"/>
      <c r="G15" s="68"/>
      <c r="H15" s="68"/>
      <c r="I15" s="31"/>
      <c r="J15" s="31"/>
      <c r="K15" s="31"/>
      <c r="L15" s="31"/>
      <c r="M15" s="5"/>
    </row>
    <row r="16" spans="2:13">
      <c r="B16" s="6">
        <v>3</v>
      </c>
      <c r="C16" s="91" t="s">
        <v>115</v>
      </c>
      <c r="D16" s="5"/>
      <c r="E16" s="73">
        <v>0.86</v>
      </c>
      <c r="F16" s="4">
        <v>1.06</v>
      </c>
      <c r="G16" s="4">
        <v>0.86</v>
      </c>
      <c r="H16" s="4">
        <v>0.86</v>
      </c>
      <c r="I16" s="31">
        <f t="shared" si="1"/>
        <v>-0.20000000000000007</v>
      </c>
      <c r="J16" s="31">
        <f t="shared" si="2"/>
        <v>0</v>
      </c>
      <c r="K16" s="31">
        <f t="shared" ref="K16:K35" si="4">(I16/F16)*100</f>
        <v>-18.867924528301891</v>
      </c>
      <c r="L16" s="31">
        <f t="shared" ref="L16:L35" si="5">(J16/H16)*100</f>
        <v>0</v>
      </c>
      <c r="M16" s="5" t="s">
        <v>10</v>
      </c>
    </row>
    <row r="17" spans="2:13" ht="24.95" customHeight="1">
      <c r="B17" s="6">
        <v>4</v>
      </c>
      <c r="C17" s="92" t="s">
        <v>98</v>
      </c>
      <c r="D17" s="5"/>
      <c r="E17" s="73">
        <v>0.41</v>
      </c>
      <c r="F17" s="4">
        <v>0.52</v>
      </c>
      <c r="G17" s="4">
        <v>0.43</v>
      </c>
      <c r="H17" s="4">
        <v>0.41</v>
      </c>
      <c r="I17" s="31">
        <f t="shared" si="1"/>
        <v>-9.0000000000000024E-2</v>
      </c>
      <c r="J17" s="31">
        <f t="shared" si="2"/>
        <v>2.0000000000000018E-2</v>
      </c>
      <c r="K17" s="31">
        <f t="shared" si="4"/>
        <v>-17.307692307692314</v>
      </c>
      <c r="L17" s="31">
        <f t="shared" si="5"/>
        <v>4.8780487804878092</v>
      </c>
      <c r="M17" s="5" t="s">
        <v>10</v>
      </c>
    </row>
    <row r="18" spans="2:13" ht="24.95" customHeight="1">
      <c r="B18" s="6">
        <v>5</v>
      </c>
      <c r="C18" s="92" t="s">
        <v>99</v>
      </c>
      <c r="D18" s="5"/>
      <c r="E18" s="73">
        <v>0.06</v>
      </c>
      <c r="F18" s="4">
        <v>7.0000000000000007E-2</v>
      </c>
      <c r="G18" s="4">
        <v>0.06</v>
      </c>
      <c r="H18" s="4">
        <v>0.06</v>
      </c>
      <c r="I18" s="31">
        <f t="shared" si="1"/>
        <v>-1.0000000000000009E-2</v>
      </c>
      <c r="J18" s="31">
        <f t="shared" si="2"/>
        <v>0</v>
      </c>
      <c r="K18" s="31">
        <f t="shared" si="4"/>
        <v>-14.285714285714295</v>
      </c>
      <c r="L18" s="31">
        <f t="shared" si="5"/>
        <v>0</v>
      </c>
      <c r="M18" s="5" t="s">
        <v>10</v>
      </c>
    </row>
    <row r="19" spans="2:13" ht="24.95" customHeight="1">
      <c r="B19" s="6"/>
      <c r="C19" s="91" t="s">
        <v>100</v>
      </c>
      <c r="D19" s="53">
        <v>1.51</v>
      </c>
      <c r="E19" s="97">
        <v>1.34</v>
      </c>
      <c r="F19" s="50">
        <f>SUM(F16:F18)</f>
        <v>1.6500000000000001</v>
      </c>
      <c r="G19" s="50">
        <f>SUM(G16:G18)</f>
        <v>1.35</v>
      </c>
      <c r="H19" s="50">
        <f>SUM(H16:H18)</f>
        <v>1.33</v>
      </c>
      <c r="I19" s="46">
        <f t="shared" si="1"/>
        <v>-0.30000000000000004</v>
      </c>
      <c r="J19" s="46">
        <f t="shared" si="2"/>
        <v>2.0000000000000018E-2</v>
      </c>
      <c r="K19" s="46">
        <f t="shared" si="4"/>
        <v>-18.181818181818183</v>
      </c>
      <c r="L19" s="46">
        <f t="shared" si="5"/>
        <v>1.5037593984962419</v>
      </c>
      <c r="M19" s="5"/>
    </row>
    <row r="20" spans="2:13" ht="24.95" customHeight="1">
      <c r="B20" s="6"/>
      <c r="C20" s="7"/>
      <c r="D20" s="5"/>
      <c r="E20" s="73"/>
      <c r="F20" s="68"/>
      <c r="G20" s="68"/>
      <c r="H20" s="68"/>
      <c r="I20" s="31"/>
      <c r="J20" s="31"/>
      <c r="K20" s="31"/>
      <c r="L20" s="31"/>
      <c r="M20" s="5"/>
    </row>
    <row r="21" spans="2:13" ht="24.95" customHeight="1">
      <c r="B21" s="6"/>
      <c r="C21" s="91" t="s">
        <v>101</v>
      </c>
      <c r="D21" s="5"/>
      <c r="E21" s="73"/>
      <c r="F21" s="68"/>
      <c r="G21" s="68"/>
      <c r="H21" s="68"/>
      <c r="I21" s="31"/>
      <c r="J21" s="31"/>
      <c r="K21" s="31"/>
      <c r="L21" s="31"/>
      <c r="M21" s="5"/>
    </row>
    <row r="22" spans="2:13" ht="24.95" customHeight="1">
      <c r="B22" s="6">
        <v>6</v>
      </c>
      <c r="C22" s="93" t="s">
        <v>102</v>
      </c>
      <c r="D22" s="5"/>
      <c r="E22" s="73">
        <v>0.14000000000000001</v>
      </c>
      <c r="F22" s="4">
        <v>0.26</v>
      </c>
      <c r="G22" s="4">
        <v>0.14000000000000001</v>
      </c>
      <c r="H22" s="4">
        <v>0.13</v>
      </c>
      <c r="I22" s="31">
        <f t="shared" si="1"/>
        <v>-0.12</v>
      </c>
      <c r="J22" s="31">
        <f t="shared" si="2"/>
        <v>1.0000000000000009E-2</v>
      </c>
      <c r="K22" s="31">
        <f>(I22/F22)*100</f>
        <v>-46.153846153846153</v>
      </c>
      <c r="L22" s="31">
        <f t="shared" ref="L22" si="6">(J22/H22)*100</f>
        <v>7.6923076923076987</v>
      </c>
      <c r="M22" s="5" t="s">
        <v>10</v>
      </c>
    </row>
    <row r="23" spans="2:13">
      <c r="B23" s="6">
        <v>7</v>
      </c>
      <c r="C23" s="19" t="s">
        <v>114</v>
      </c>
      <c r="D23" s="5"/>
      <c r="E23" s="73">
        <v>0.12</v>
      </c>
      <c r="F23" s="4">
        <v>0.16</v>
      </c>
      <c r="G23" s="4">
        <v>0.12</v>
      </c>
      <c r="H23" s="4">
        <v>0.12</v>
      </c>
      <c r="I23" s="31">
        <f t="shared" si="1"/>
        <v>-4.0000000000000008E-2</v>
      </c>
      <c r="J23" s="31">
        <f t="shared" si="2"/>
        <v>0</v>
      </c>
      <c r="K23" s="31">
        <f t="shared" ref="K23:K27" si="7">(I23/F23)*100</f>
        <v>-25.000000000000007</v>
      </c>
      <c r="L23" s="31">
        <f t="shared" ref="L23:L27" si="8">(J23/H23)*100</f>
        <v>0</v>
      </c>
      <c r="M23" s="5" t="s">
        <v>10</v>
      </c>
    </row>
    <row r="24" spans="2:13" ht="24.95" customHeight="1">
      <c r="B24" s="6">
        <v>8</v>
      </c>
      <c r="C24" s="19" t="s">
        <v>103</v>
      </c>
      <c r="D24" s="5"/>
      <c r="E24" s="73">
        <v>0.05</v>
      </c>
      <c r="F24" s="4">
        <v>0.06</v>
      </c>
      <c r="G24" s="4">
        <v>0.05</v>
      </c>
      <c r="H24" s="4">
        <v>0.03</v>
      </c>
      <c r="I24" s="31">
        <f t="shared" si="1"/>
        <v>-9.999999999999995E-3</v>
      </c>
      <c r="J24" s="31">
        <f t="shared" si="2"/>
        <v>2.0000000000000004E-2</v>
      </c>
      <c r="K24" s="31">
        <f t="shared" si="7"/>
        <v>-16.666666666666661</v>
      </c>
      <c r="L24" s="31">
        <f t="shared" si="8"/>
        <v>66.666666666666686</v>
      </c>
      <c r="M24" s="5" t="s">
        <v>10</v>
      </c>
    </row>
    <row r="25" spans="2:13" ht="24.95" customHeight="1">
      <c r="B25" s="6">
        <v>9</v>
      </c>
      <c r="C25" s="19" t="s">
        <v>104</v>
      </c>
      <c r="D25" s="5"/>
      <c r="E25" s="73">
        <v>0.06</v>
      </c>
      <c r="F25" s="4">
        <v>0.08</v>
      </c>
      <c r="G25" s="4">
        <v>0.06</v>
      </c>
      <c r="H25" s="4">
        <v>0.06</v>
      </c>
      <c r="I25" s="31">
        <f t="shared" si="1"/>
        <v>-2.0000000000000004E-2</v>
      </c>
      <c r="J25" s="31">
        <f t="shared" si="2"/>
        <v>0</v>
      </c>
      <c r="K25" s="31">
        <f t="shared" si="7"/>
        <v>-25.000000000000007</v>
      </c>
      <c r="L25" s="31">
        <f t="shared" si="8"/>
        <v>0</v>
      </c>
      <c r="M25" s="5" t="s">
        <v>10</v>
      </c>
    </row>
    <row r="26" spans="2:13" ht="24.95" customHeight="1">
      <c r="B26" s="6">
        <v>10</v>
      </c>
      <c r="C26" s="19" t="s">
        <v>105</v>
      </c>
      <c r="D26" s="5"/>
      <c r="E26" s="73">
        <v>0.08</v>
      </c>
      <c r="F26" s="4">
        <v>0.08</v>
      </c>
      <c r="G26" s="4">
        <v>0.08</v>
      </c>
      <c r="H26" s="4">
        <v>0.08</v>
      </c>
      <c r="I26" s="31">
        <f t="shared" si="1"/>
        <v>0</v>
      </c>
      <c r="J26" s="31">
        <f t="shared" si="2"/>
        <v>0</v>
      </c>
      <c r="K26" s="31">
        <f t="shared" si="7"/>
        <v>0</v>
      </c>
      <c r="L26" s="31">
        <f t="shared" si="8"/>
        <v>0</v>
      </c>
      <c r="M26" s="5" t="s">
        <v>10</v>
      </c>
    </row>
    <row r="27" spans="2:13" ht="24.95" customHeight="1">
      <c r="B27" s="6"/>
      <c r="C27" s="91" t="s">
        <v>106</v>
      </c>
      <c r="D27" s="50">
        <v>0.432</v>
      </c>
      <c r="E27" s="46">
        <v>0.46</v>
      </c>
      <c r="F27" s="50">
        <f>SUM(F22:F26)</f>
        <v>0.64</v>
      </c>
      <c r="G27" s="50">
        <f>SUM(G22:G26)</f>
        <v>0.45</v>
      </c>
      <c r="H27" s="50">
        <v>0.43</v>
      </c>
      <c r="I27" s="46">
        <f t="shared" si="1"/>
        <v>-0.19</v>
      </c>
      <c r="J27" s="46">
        <f t="shared" si="2"/>
        <v>2.0000000000000018E-2</v>
      </c>
      <c r="K27" s="46">
        <f t="shared" si="7"/>
        <v>-29.6875</v>
      </c>
      <c r="L27" s="46">
        <f t="shared" si="8"/>
        <v>4.6511627906976782</v>
      </c>
      <c r="M27" s="5"/>
    </row>
    <row r="28" spans="2:13" ht="24.95" customHeight="1">
      <c r="B28" s="6"/>
      <c r="C28" s="91"/>
      <c r="D28" s="5"/>
      <c r="E28" s="73"/>
      <c r="F28" s="68"/>
      <c r="G28" s="68"/>
      <c r="H28" s="68"/>
      <c r="I28" s="31"/>
      <c r="J28" s="31"/>
      <c r="K28" s="31"/>
      <c r="L28" s="31"/>
      <c r="M28" s="5"/>
    </row>
    <row r="29" spans="2:13" ht="24.95" customHeight="1">
      <c r="B29" s="6"/>
      <c r="C29" s="91" t="s">
        <v>107</v>
      </c>
      <c r="D29" s="5"/>
      <c r="E29" s="73"/>
      <c r="F29" s="68"/>
      <c r="G29" s="68"/>
      <c r="H29" s="68"/>
      <c r="I29" s="31"/>
      <c r="J29" s="31"/>
      <c r="K29" s="31"/>
      <c r="L29" s="31"/>
      <c r="M29" s="5"/>
    </row>
    <row r="30" spans="2:13" ht="24.95" customHeight="1">
      <c r="B30" s="6">
        <v>12</v>
      </c>
      <c r="C30" s="91" t="s">
        <v>108</v>
      </c>
      <c r="D30" s="5"/>
      <c r="E30" s="73">
        <v>0.01</v>
      </c>
      <c r="F30" s="4">
        <v>0.01</v>
      </c>
      <c r="G30" s="4">
        <v>0.01</v>
      </c>
      <c r="H30" s="4">
        <v>0.01</v>
      </c>
      <c r="I30" s="31">
        <f t="shared" si="1"/>
        <v>0</v>
      </c>
      <c r="J30" s="31">
        <f t="shared" si="2"/>
        <v>0</v>
      </c>
      <c r="K30" s="31">
        <f t="shared" ref="K30" si="9">(I30/F30)*100</f>
        <v>0</v>
      </c>
      <c r="L30" s="31">
        <f t="shared" ref="L30" si="10">(J30/H30)*100</f>
        <v>0</v>
      </c>
      <c r="M30" s="5" t="s">
        <v>10</v>
      </c>
    </row>
    <row r="31" spans="2:13" ht="24.95" customHeight="1">
      <c r="B31" s="6">
        <v>13</v>
      </c>
      <c r="C31" s="19" t="s">
        <v>109</v>
      </c>
      <c r="D31" s="5"/>
      <c r="E31" s="73">
        <v>0.02</v>
      </c>
      <c r="F31" s="4">
        <v>0.02</v>
      </c>
      <c r="G31" s="4">
        <v>0.02</v>
      </c>
      <c r="H31" s="4">
        <v>0.02</v>
      </c>
      <c r="I31" s="31">
        <f t="shared" si="1"/>
        <v>0</v>
      </c>
      <c r="J31" s="31">
        <f t="shared" si="2"/>
        <v>0</v>
      </c>
      <c r="K31" s="31">
        <f t="shared" ref="K31:K33" si="11">(I31/F31)*100</f>
        <v>0</v>
      </c>
      <c r="L31" s="31">
        <f t="shared" ref="L31:L33" si="12">(J31/H31)*100</f>
        <v>0</v>
      </c>
      <c r="M31" s="5" t="s">
        <v>10</v>
      </c>
    </row>
    <row r="32" spans="2:13" ht="24.95" customHeight="1">
      <c r="B32" s="6">
        <v>14</v>
      </c>
      <c r="C32" s="19" t="s">
        <v>110</v>
      </c>
      <c r="D32" s="5"/>
      <c r="E32" s="73">
        <v>7.0000000000000007E-2</v>
      </c>
      <c r="F32" s="4">
        <v>0.21</v>
      </c>
      <c r="G32" s="4">
        <v>7.0000000000000007E-2</v>
      </c>
      <c r="H32" s="4">
        <v>7.0000000000000007E-2</v>
      </c>
      <c r="I32" s="31">
        <f t="shared" si="1"/>
        <v>-0.13999999999999999</v>
      </c>
      <c r="J32" s="31">
        <f t="shared" si="2"/>
        <v>0</v>
      </c>
      <c r="K32" s="31">
        <f t="shared" si="11"/>
        <v>-66.666666666666657</v>
      </c>
      <c r="L32" s="31">
        <f t="shared" si="12"/>
        <v>0</v>
      </c>
      <c r="M32" s="5" t="s">
        <v>10</v>
      </c>
    </row>
    <row r="33" spans="1:17" ht="24.95" customHeight="1">
      <c r="B33" s="6"/>
      <c r="C33" s="96" t="s">
        <v>111</v>
      </c>
      <c r="D33" s="98">
        <v>0.124</v>
      </c>
      <c r="E33" s="97">
        <v>0.1</v>
      </c>
      <c r="F33" s="50">
        <f>SUM(F30:F32)</f>
        <v>0.24</v>
      </c>
      <c r="G33" s="50">
        <f>SUM(G30:G32)</f>
        <v>0.1</v>
      </c>
      <c r="H33" s="50">
        <f>SUM(H30:H32)</f>
        <v>0.1</v>
      </c>
      <c r="I33" s="46">
        <f t="shared" si="1"/>
        <v>-0.13999999999999999</v>
      </c>
      <c r="J33" s="46">
        <f t="shared" si="2"/>
        <v>0</v>
      </c>
      <c r="K33" s="46">
        <f t="shared" si="11"/>
        <v>-58.333333333333329</v>
      </c>
      <c r="L33" s="46">
        <f t="shared" si="12"/>
        <v>0</v>
      </c>
      <c r="M33" s="5"/>
    </row>
    <row r="34" spans="1:17" ht="24.95" customHeight="1">
      <c r="B34" s="6"/>
      <c r="C34" s="94"/>
      <c r="D34" s="5"/>
      <c r="E34" s="73"/>
      <c r="F34" s="68"/>
      <c r="G34" s="68"/>
      <c r="H34" s="68"/>
      <c r="I34" s="31"/>
      <c r="J34" s="31"/>
      <c r="K34" s="31"/>
      <c r="L34" s="31"/>
      <c r="M34" s="5"/>
    </row>
    <row r="35" spans="1:17" ht="24.95" customHeight="1">
      <c r="B35" s="20"/>
      <c r="C35" s="89" t="s">
        <v>112</v>
      </c>
      <c r="D35" s="98">
        <f>D11+D13+D19+D27+D33</f>
        <v>4.6619999999999999</v>
      </c>
      <c r="E35" s="98">
        <f>E11+E13+E19+E27+E33</f>
        <v>4.49</v>
      </c>
      <c r="F35" s="98">
        <f>F11+F13+F19+F27+F33</f>
        <v>5.23</v>
      </c>
      <c r="G35" s="98">
        <f>G11+G13+G19+G27+G33</f>
        <v>4.4799999999999995</v>
      </c>
      <c r="H35" s="98">
        <f>H11+H13+H19+H27+H33</f>
        <v>4.3999999999999995</v>
      </c>
      <c r="I35" s="46">
        <f t="shared" si="1"/>
        <v>-0.75000000000000089</v>
      </c>
      <c r="J35" s="46">
        <f t="shared" si="2"/>
        <v>8.0000000000000071E-2</v>
      </c>
      <c r="K35" s="46">
        <f t="shared" si="4"/>
        <v>-14.340344168260055</v>
      </c>
      <c r="L35" s="46">
        <f t="shared" si="5"/>
        <v>1.8181818181818201</v>
      </c>
      <c r="M35" s="5"/>
    </row>
    <row r="36" spans="1:17" ht="30" customHeight="1">
      <c r="B36" s="9"/>
      <c r="C36" s="72"/>
      <c r="D36" s="71"/>
      <c r="E36" s="71"/>
      <c r="F36" s="71"/>
      <c r="G36" s="71"/>
      <c r="H36" s="71"/>
      <c r="I36" s="71"/>
      <c r="J36" s="71"/>
      <c r="K36" s="14"/>
      <c r="L36" s="14"/>
      <c r="M36" s="9"/>
    </row>
    <row r="37" spans="1:17" ht="33" customHeight="1">
      <c r="B37" s="78" t="s">
        <v>72</v>
      </c>
    </row>
    <row r="38" spans="1:17" ht="62.25" customHeight="1">
      <c r="B38" s="47">
        <v>1</v>
      </c>
      <c r="C38" s="154" t="s">
        <v>237</v>
      </c>
      <c r="D38" s="154"/>
      <c r="E38" s="154"/>
      <c r="F38" s="154"/>
      <c r="G38" s="154"/>
      <c r="H38" s="154"/>
      <c r="I38" s="154"/>
      <c r="J38" s="154"/>
      <c r="K38" s="154"/>
      <c r="L38" s="154"/>
      <c r="M38" s="154"/>
      <c r="N38" s="65"/>
      <c r="O38" s="65"/>
      <c r="P38" s="65"/>
      <c r="Q38" s="65"/>
    </row>
    <row r="39" spans="1:17" ht="42" customHeight="1">
      <c r="A39" s="1"/>
      <c r="B39" s="47">
        <v>2</v>
      </c>
      <c r="C39" s="154" t="s">
        <v>244</v>
      </c>
      <c r="D39" s="154"/>
      <c r="E39" s="154"/>
      <c r="F39" s="154"/>
      <c r="G39" s="154"/>
      <c r="H39" s="154"/>
      <c r="I39" s="154"/>
      <c r="J39" s="154"/>
      <c r="K39" s="154"/>
      <c r="L39" s="154"/>
      <c r="M39" s="154"/>
      <c r="N39" s="95"/>
      <c r="O39" s="95"/>
      <c r="P39" s="95"/>
      <c r="Q39" s="95"/>
    </row>
    <row r="40" spans="1:17" ht="61.5" customHeight="1">
      <c r="A40" s="1"/>
      <c r="B40" s="15">
        <v>3</v>
      </c>
      <c r="C40" s="190" t="s">
        <v>262</v>
      </c>
      <c r="D40" s="190"/>
      <c r="E40" s="190"/>
      <c r="F40" s="190"/>
      <c r="G40" s="190"/>
      <c r="H40" s="190"/>
      <c r="I40" s="190"/>
      <c r="J40" s="190"/>
      <c r="K40" s="190"/>
      <c r="L40" s="190"/>
      <c r="M40" s="190"/>
    </row>
    <row r="41" spans="1:17" ht="25.5" customHeight="1">
      <c r="B41" s="15"/>
      <c r="C41" s="194"/>
      <c r="D41" s="194"/>
      <c r="E41" s="194"/>
      <c r="F41" s="194"/>
      <c r="G41" s="194"/>
      <c r="H41" s="194"/>
      <c r="I41" s="194"/>
      <c r="J41" s="194"/>
      <c r="K41" s="194"/>
      <c r="L41" s="194"/>
      <c r="M41" s="194"/>
    </row>
    <row r="42" spans="1:17" ht="25.5" customHeight="1">
      <c r="B42" s="15"/>
      <c r="C42" s="99"/>
      <c r="D42" s="99"/>
      <c r="E42" s="99"/>
      <c r="F42" s="99"/>
      <c r="G42" s="99"/>
      <c r="H42" s="99"/>
      <c r="I42" s="99"/>
      <c r="J42" s="99"/>
      <c r="K42" s="99"/>
      <c r="L42" s="99"/>
      <c r="M42" s="99"/>
    </row>
    <row r="43" spans="1:17" ht="30" customHeight="1">
      <c r="B43" s="100" t="s">
        <v>73</v>
      </c>
      <c r="C43" s="36" t="s">
        <v>71</v>
      </c>
      <c r="D43" s="35"/>
      <c r="E43" s="60"/>
      <c r="F43" s="37"/>
      <c r="G43" s="37"/>
      <c r="H43" s="37"/>
      <c r="I43" s="37"/>
      <c r="J43" s="195" t="s">
        <v>249</v>
      </c>
      <c r="K43" s="195"/>
      <c r="L43" s="37"/>
    </row>
    <row r="44" spans="1:17" ht="30" customHeight="1">
      <c r="B44" s="7"/>
      <c r="C44" s="38"/>
      <c r="D44" s="38"/>
      <c r="E44" s="62"/>
      <c r="F44" s="62"/>
      <c r="G44" s="62"/>
      <c r="H44" s="167" t="s">
        <v>21</v>
      </c>
      <c r="I44" s="172"/>
      <c r="J44" s="172"/>
      <c r="K44" s="168"/>
      <c r="L44" s="60"/>
    </row>
    <row r="45" spans="1:17" ht="71.25" customHeight="1">
      <c r="B45" s="7" t="s">
        <v>11</v>
      </c>
      <c r="C45" s="80" t="s">
        <v>22</v>
      </c>
      <c r="D45" s="38" t="s">
        <v>14</v>
      </c>
      <c r="E45" s="61" t="s">
        <v>15</v>
      </c>
      <c r="F45" s="61" t="s">
        <v>16</v>
      </c>
      <c r="G45" s="61" t="s">
        <v>55</v>
      </c>
      <c r="H45" s="61" t="s">
        <v>17</v>
      </c>
      <c r="I45" s="61" t="s">
        <v>18</v>
      </c>
      <c r="J45" s="61" t="s">
        <v>19</v>
      </c>
      <c r="K45" s="61" t="s">
        <v>20</v>
      </c>
      <c r="L45" s="43"/>
    </row>
    <row r="46" spans="1:17" ht="35.25" customHeight="1">
      <c r="B46" s="6">
        <v>1</v>
      </c>
      <c r="C46" s="85" t="s">
        <v>23</v>
      </c>
      <c r="D46" s="31">
        <v>365.3</v>
      </c>
      <c r="E46" s="31">
        <v>352.97</v>
      </c>
      <c r="F46" s="112">
        <v>2.1960000000000002</v>
      </c>
      <c r="G46" s="113">
        <v>1.3420000000000001</v>
      </c>
      <c r="H46" s="112">
        <v>61</v>
      </c>
      <c r="I46" s="112">
        <v>82</v>
      </c>
      <c r="J46" s="112">
        <v>69</v>
      </c>
      <c r="K46" s="191" t="s">
        <v>265</v>
      </c>
      <c r="L46" s="44"/>
    </row>
    <row r="47" spans="1:17" ht="30" customHeight="1">
      <c r="B47" s="6">
        <v>2</v>
      </c>
      <c r="C47" s="85" t="s">
        <v>24</v>
      </c>
      <c r="D47" s="31">
        <v>830</v>
      </c>
      <c r="E47" s="31">
        <v>828.9</v>
      </c>
      <c r="F47" s="112">
        <v>2.6150000000000002</v>
      </c>
      <c r="G47" s="113">
        <v>2.5760000000000001</v>
      </c>
      <c r="H47" s="112">
        <v>99</v>
      </c>
      <c r="I47" s="112">
        <v>100</v>
      </c>
      <c r="J47" s="112">
        <v>92</v>
      </c>
      <c r="K47" s="192"/>
      <c r="L47" s="45"/>
    </row>
    <row r="48" spans="1:17" ht="30.75" customHeight="1">
      <c r="B48" s="5">
        <v>3</v>
      </c>
      <c r="C48" s="86" t="s">
        <v>77</v>
      </c>
      <c r="D48" s="87">
        <v>215.19</v>
      </c>
      <c r="E48" s="63">
        <v>213.6</v>
      </c>
      <c r="F48" s="87">
        <v>0.17599999999999999</v>
      </c>
      <c r="G48" s="88">
        <v>0.109</v>
      </c>
      <c r="H48" s="87">
        <v>62</v>
      </c>
      <c r="I48" s="87">
        <v>2</v>
      </c>
      <c r="J48" s="87">
        <v>50</v>
      </c>
      <c r="K48" s="193"/>
    </row>
    <row r="50" spans="1:11">
      <c r="A50" s="139"/>
      <c r="B50" s="140" t="s">
        <v>118</v>
      </c>
      <c r="C50" s="141" t="s">
        <v>219</v>
      </c>
      <c r="D50" s="140"/>
      <c r="E50" s="140"/>
      <c r="F50" s="58"/>
      <c r="G50" s="1"/>
      <c r="H50" s="1"/>
      <c r="I50" s="1"/>
      <c r="J50" s="1"/>
      <c r="K50" s="1"/>
    </row>
    <row r="51" spans="1:11">
      <c r="A51" s="139"/>
      <c r="B51" s="1"/>
      <c r="C51" s="25" t="s">
        <v>268</v>
      </c>
      <c r="D51" s="25"/>
      <c r="E51" s="25"/>
      <c r="F51" s="1"/>
      <c r="G51" s="1"/>
      <c r="H51" s="1"/>
      <c r="I51" s="1"/>
      <c r="J51" s="1"/>
      <c r="K51" s="1"/>
    </row>
    <row r="52" spans="1:11">
      <c r="A52" s="139"/>
      <c r="B52" s="1"/>
      <c r="C52" s="1"/>
      <c r="D52" s="1"/>
      <c r="E52" s="1"/>
      <c r="F52" s="1"/>
      <c r="G52" s="1"/>
      <c r="H52" s="1"/>
      <c r="I52" s="1"/>
      <c r="J52" s="1"/>
      <c r="K52" s="1"/>
    </row>
    <row r="53" spans="1:11">
      <c r="A53" s="139"/>
      <c r="B53" s="7" t="s">
        <v>11</v>
      </c>
      <c r="C53" s="197" t="s">
        <v>120</v>
      </c>
      <c r="D53" s="197"/>
      <c r="E53" s="7" t="s">
        <v>121</v>
      </c>
      <c r="F53" s="173" t="s">
        <v>122</v>
      </c>
      <c r="G53" s="173"/>
      <c r="H53" s="173"/>
      <c r="I53" s="173"/>
      <c r="J53" s="173"/>
      <c r="K53" s="173"/>
    </row>
    <row r="54" spans="1:11">
      <c r="A54" s="139"/>
      <c r="B54" s="7">
        <v>1</v>
      </c>
      <c r="C54" s="198" t="s">
        <v>123</v>
      </c>
      <c r="D54" s="198"/>
      <c r="E54" s="145">
        <v>2</v>
      </c>
      <c r="F54" s="199" t="s">
        <v>245</v>
      </c>
      <c r="G54" s="200"/>
      <c r="H54" s="200"/>
      <c r="I54" s="200"/>
      <c r="J54" s="200"/>
      <c r="K54" s="201"/>
    </row>
    <row r="55" spans="1:11">
      <c r="A55" s="139"/>
      <c r="B55" s="7">
        <v>2</v>
      </c>
      <c r="C55" s="198" t="s">
        <v>124</v>
      </c>
      <c r="D55" s="198"/>
      <c r="E55" s="145"/>
      <c r="F55" s="202"/>
      <c r="G55" s="200"/>
      <c r="H55" s="200"/>
      <c r="I55" s="200"/>
      <c r="J55" s="200"/>
      <c r="K55" s="201"/>
    </row>
    <row r="56" spans="1:11" ht="43.5" customHeight="1">
      <c r="A56" s="139"/>
      <c r="B56" s="7">
        <v>3</v>
      </c>
      <c r="C56" s="198" t="s">
        <v>125</v>
      </c>
      <c r="D56" s="198"/>
      <c r="E56" s="145">
        <v>7</v>
      </c>
      <c r="F56" s="203" t="s">
        <v>267</v>
      </c>
      <c r="G56" s="203"/>
      <c r="H56" s="203"/>
      <c r="I56" s="203"/>
      <c r="J56" s="203"/>
      <c r="K56" s="203"/>
    </row>
    <row r="57" spans="1:11" ht="24" customHeight="1">
      <c r="A57" s="139"/>
      <c r="B57" s="7">
        <v>4</v>
      </c>
      <c r="C57" s="198" t="s">
        <v>126</v>
      </c>
      <c r="D57" s="198"/>
      <c r="E57" s="145">
        <v>4</v>
      </c>
      <c r="F57" s="203" t="s">
        <v>266</v>
      </c>
      <c r="G57" s="203"/>
      <c r="H57" s="203"/>
      <c r="I57" s="203"/>
      <c r="J57" s="203"/>
      <c r="K57" s="203"/>
    </row>
    <row r="58" spans="1:11" ht="24.75" customHeight="1">
      <c r="A58" s="139"/>
      <c r="B58" s="7">
        <v>5</v>
      </c>
      <c r="C58" s="198" t="s">
        <v>127</v>
      </c>
      <c r="D58" s="198"/>
      <c r="E58" s="145">
        <v>0</v>
      </c>
      <c r="F58" s="203"/>
      <c r="G58" s="203"/>
      <c r="H58" s="203"/>
      <c r="I58" s="203"/>
      <c r="J58" s="203"/>
      <c r="K58" s="203"/>
    </row>
    <row r="59" spans="1:11">
      <c r="A59" s="139"/>
      <c r="B59" s="7">
        <v>6</v>
      </c>
      <c r="C59" s="198" t="s">
        <v>128</v>
      </c>
      <c r="D59" s="198"/>
      <c r="E59" s="145">
        <v>0</v>
      </c>
      <c r="F59" s="199"/>
      <c r="G59" s="200"/>
      <c r="H59" s="200"/>
      <c r="I59" s="200"/>
      <c r="J59" s="200"/>
      <c r="K59" s="201"/>
    </row>
    <row r="60" spans="1:11">
      <c r="A60" s="139"/>
      <c r="B60" s="139"/>
      <c r="C60" s="139"/>
      <c r="D60" s="139"/>
      <c r="E60" s="139"/>
      <c r="F60" s="139"/>
      <c r="G60" s="139"/>
      <c r="H60" s="139"/>
      <c r="I60" s="139"/>
      <c r="J60" s="139"/>
      <c r="K60" s="139"/>
    </row>
    <row r="61" spans="1:11">
      <c r="A61" s="139"/>
      <c r="B61" s="140" t="s">
        <v>220</v>
      </c>
      <c r="C61" s="25" t="s">
        <v>130</v>
      </c>
      <c r="D61" s="1"/>
      <c r="E61" s="1"/>
      <c r="F61" s="1"/>
      <c r="G61" s="1"/>
      <c r="H61" s="1"/>
      <c r="I61" s="1"/>
      <c r="J61" s="1"/>
      <c r="K61" s="1"/>
    </row>
    <row r="62" spans="1:11">
      <c r="A62" s="139"/>
      <c r="B62" s="1"/>
      <c r="C62" s="1"/>
      <c r="D62" s="1"/>
      <c r="E62" s="1"/>
      <c r="F62" s="1"/>
      <c r="G62" s="1"/>
      <c r="H62" s="1"/>
      <c r="I62" s="1"/>
      <c r="J62" s="1"/>
      <c r="K62" s="1"/>
    </row>
    <row r="63" spans="1:11" ht="20.25" customHeight="1">
      <c r="A63" s="139"/>
      <c r="B63" s="142" t="s">
        <v>131</v>
      </c>
      <c r="C63" s="114"/>
      <c r="D63" s="184" t="s">
        <v>259</v>
      </c>
      <c r="E63" s="185"/>
      <c r="F63" s="185"/>
      <c r="G63" s="186"/>
      <c r="H63" s="184" t="s">
        <v>260</v>
      </c>
      <c r="I63" s="185"/>
      <c r="J63" s="185"/>
      <c r="K63" s="186"/>
    </row>
    <row r="64" spans="1:11" ht="40.5">
      <c r="A64" s="139"/>
      <c r="B64" s="142"/>
      <c r="C64" s="108" t="s">
        <v>132</v>
      </c>
      <c r="D64" s="109" t="s">
        <v>235</v>
      </c>
      <c r="E64" s="109" t="s">
        <v>236</v>
      </c>
      <c r="F64" s="142" t="s">
        <v>133</v>
      </c>
      <c r="G64" s="142" t="s">
        <v>134</v>
      </c>
      <c r="H64" s="109" t="s">
        <v>235</v>
      </c>
      <c r="I64" s="109" t="s">
        <v>236</v>
      </c>
      <c r="J64" s="142" t="s">
        <v>135</v>
      </c>
      <c r="K64" s="142" t="s">
        <v>134</v>
      </c>
    </row>
    <row r="65" spans="1:11">
      <c r="A65" s="139"/>
      <c r="B65" s="142"/>
      <c r="C65" s="108" t="s">
        <v>221</v>
      </c>
      <c r="D65" s="146">
        <v>82.6</v>
      </c>
      <c r="E65" s="146">
        <v>25.6</v>
      </c>
      <c r="F65" s="147">
        <v>2.23</v>
      </c>
      <c r="G65" s="109" t="s">
        <v>154</v>
      </c>
      <c r="H65" s="146">
        <v>1126.9000000000001</v>
      </c>
      <c r="I65" s="146">
        <v>1158.3</v>
      </c>
      <c r="J65" s="147">
        <v>-0.03</v>
      </c>
      <c r="K65" s="109" t="s">
        <v>137</v>
      </c>
    </row>
    <row r="66" spans="1:11">
      <c r="A66" s="139"/>
      <c r="B66" s="115">
        <v>1</v>
      </c>
      <c r="C66" s="110" t="s">
        <v>222</v>
      </c>
      <c r="D66" s="116">
        <v>60.7</v>
      </c>
      <c r="E66" s="116">
        <v>22.1</v>
      </c>
      <c r="F66" s="117">
        <v>1.75</v>
      </c>
      <c r="G66" s="111" t="s">
        <v>154</v>
      </c>
      <c r="H66" s="116">
        <v>661.8</v>
      </c>
      <c r="I66" s="116">
        <v>790.4</v>
      </c>
      <c r="J66" s="117">
        <v>-0.16</v>
      </c>
      <c r="K66" s="111" t="s">
        <v>137</v>
      </c>
    </row>
    <row r="67" spans="1:11">
      <c r="A67" s="139"/>
      <c r="B67" s="115">
        <v>2</v>
      </c>
      <c r="C67" s="110" t="s">
        <v>223</v>
      </c>
      <c r="D67" s="116">
        <v>100.4</v>
      </c>
      <c r="E67" s="116">
        <v>22.1</v>
      </c>
      <c r="F67" s="117">
        <v>3.54</v>
      </c>
      <c r="G67" s="111" t="s">
        <v>154</v>
      </c>
      <c r="H67" s="116">
        <v>2264.4</v>
      </c>
      <c r="I67" s="116">
        <v>790.4</v>
      </c>
      <c r="J67" s="117">
        <v>1.86</v>
      </c>
      <c r="K67" s="111" t="s">
        <v>154</v>
      </c>
    </row>
    <row r="68" spans="1:11">
      <c r="A68" s="139"/>
      <c r="B68" s="115">
        <v>3</v>
      </c>
      <c r="C68" s="110" t="s">
        <v>224</v>
      </c>
      <c r="D68" s="116">
        <v>46.9</v>
      </c>
      <c r="E68" s="116">
        <v>13.7</v>
      </c>
      <c r="F68" s="117">
        <v>2.4300000000000002</v>
      </c>
      <c r="G68" s="111" t="s">
        <v>154</v>
      </c>
      <c r="H68" s="116">
        <v>1196.2</v>
      </c>
      <c r="I68" s="116">
        <v>718.2</v>
      </c>
      <c r="J68" s="117">
        <v>0.67</v>
      </c>
      <c r="K68" s="111" t="s">
        <v>154</v>
      </c>
    </row>
    <row r="69" spans="1:11">
      <c r="A69" s="139"/>
      <c r="B69" s="115">
        <v>4</v>
      </c>
      <c r="C69" s="110" t="s">
        <v>225</v>
      </c>
      <c r="D69" s="116">
        <v>103.5</v>
      </c>
      <c r="E69" s="116">
        <v>38.5</v>
      </c>
      <c r="F69" s="117">
        <v>1.69</v>
      </c>
      <c r="G69" s="111" t="s">
        <v>154</v>
      </c>
      <c r="H69" s="116">
        <v>857.6</v>
      </c>
      <c r="I69" s="116">
        <v>1307.4000000000001</v>
      </c>
      <c r="J69" s="117">
        <v>-0.34</v>
      </c>
      <c r="K69" s="111" t="s">
        <v>138</v>
      </c>
    </row>
    <row r="70" spans="1:11">
      <c r="A70" s="139"/>
      <c r="B70" s="115">
        <v>5</v>
      </c>
      <c r="C70" s="110" t="s">
        <v>226</v>
      </c>
      <c r="D70" s="116">
        <v>162.6</v>
      </c>
      <c r="E70" s="116">
        <v>30.5</v>
      </c>
      <c r="F70" s="117">
        <v>4.33</v>
      </c>
      <c r="G70" s="111" t="s">
        <v>154</v>
      </c>
      <c r="H70" s="116">
        <v>1464.3</v>
      </c>
      <c r="I70" s="116">
        <v>1437.1</v>
      </c>
      <c r="J70" s="117">
        <v>0.02</v>
      </c>
      <c r="K70" s="111" t="s">
        <v>137</v>
      </c>
    </row>
    <row r="71" spans="1:11">
      <c r="A71" s="139"/>
      <c r="B71" s="115">
        <v>6</v>
      </c>
      <c r="C71" s="110" t="s">
        <v>227</v>
      </c>
      <c r="D71" s="116">
        <v>170.2</v>
      </c>
      <c r="E71" s="116">
        <v>21.1</v>
      </c>
      <c r="F71" s="117">
        <v>7.06</v>
      </c>
      <c r="G71" s="111" t="s">
        <v>154</v>
      </c>
      <c r="H71" s="116">
        <v>637.20000000000005</v>
      </c>
      <c r="I71" s="116">
        <v>987.5</v>
      </c>
      <c r="J71" s="117">
        <v>-0.35</v>
      </c>
      <c r="K71" s="111" t="s">
        <v>138</v>
      </c>
    </row>
    <row r="72" spans="1:11">
      <c r="A72" s="139"/>
      <c r="B72" s="115">
        <v>7</v>
      </c>
      <c r="C72" s="110" t="s">
        <v>228</v>
      </c>
      <c r="D72" s="116">
        <v>70.400000000000006</v>
      </c>
      <c r="E72" s="116">
        <v>31.1</v>
      </c>
      <c r="F72" s="117">
        <v>1.26</v>
      </c>
      <c r="G72" s="111" t="s">
        <v>154</v>
      </c>
      <c r="H72" s="116">
        <v>1019.8</v>
      </c>
      <c r="I72" s="116">
        <v>1533.2</v>
      </c>
      <c r="J72" s="117">
        <v>-0.33</v>
      </c>
      <c r="K72" s="111" t="s">
        <v>138</v>
      </c>
    </row>
    <row r="73" spans="1:11">
      <c r="A73" s="139"/>
      <c r="B73" s="115">
        <v>8</v>
      </c>
      <c r="C73" s="110" t="s">
        <v>229</v>
      </c>
      <c r="D73" s="116">
        <v>52.7</v>
      </c>
      <c r="E73" s="116">
        <v>30.2</v>
      </c>
      <c r="F73" s="117">
        <v>0.75</v>
      </c>
      <c r="G73" s="111" t="s">
        <v>154</v>
      </c>
      <c r="H73" s="116">
        <v>686.2</v>
      </c>
      <c r="I73" s="116">
        <v>1268.8</v>
      </c>
      <c r="J73" s="117">
        <v>-0.46</v>
      </c>
      <c r="K73" s="111" t="s">
        <v>138</v>
      </c>
    </row>
    <row r="74" spans="1:11">
      <c r="A74" s="139"/>
      <c r="B74" s="115">
        <v>9</v>
      </c>
      <c r="C74" s="110" t="s">
        <v>230</v>
      </c>
      <c r="D74" s="116">
        <v>68.099999999999994</v>
      </c>
      <c r="E74" s="116">
        <v>33.1</v>
      </c>
      <c r="F74" s="117">
        <v>1.06</v>
      </c>
      <c r="G74" s="111" t="s">
        <v>154</v>
      </c>
      <c r="H74" s="116">
        <v>1362.9</v>
      </c>
      <c r="I74" s="116">
        <v>1494.8</v>
      </c>
      <c r="J74" s="117">
        <v>-0.09</v>
      </c>
      <c r="K74" s="111" t="s">
        <v>137</v>
      </c>
    </row>
    <row r="75" spans="1:11">
      <c r="A75" s="139"/>
      <c r="B75" s="115">
        <v>10</v>
      </c>
      <c r="C75" s="110" t="s">
        <v>231</v>
      </c>
      <c r="D75" s="116">
        <v>38.4</v>
      </c>
      <c r="E75" s="116">
        <v>23.3</v>
      </c>
      <c r="F75" s="117">
        <v>0.65</v>
      </c>
      <c r="G75" s="111" t="s">
        <v>154</v>
      </c>
      <c r="H75" s="116">
        <v>1298.8</v>
      </c>
      <c r="I75" s="116">
        <v>1545.9</v>
      </c>
      <c r="J75" s="117">
        <v>-0.16</v>
      </c>
      <c r="K75" s="111" t="s">
        <v>137</v>
      </c>
    </row>
    <row r="76" spans="1:11">
      <c r="A76" s="139"/>
      <c r="B76" s="115">
        <v>11</v>
      </c>
      <c r="C76" s="110" t="s">
        <v>232</v>
      </c>
      <c r="D76" s="116">
        <v>94.2</v>
      </c>
      <c r="E76" s="116">
        <v>21.7</v>
      </c>
      <c r="F76" s="117">
        <v>3.34</v>
      </c>
      <c r="G76" s="111" t="s">
        <v>154</v>
      </c>
      <c r="H76" s="116">
        <v>999.2</v>
      </c>
      <c r="I76" s="116">
        <v>944.4</v>
      </c>
      <c r="J76" s="117">
        <v>0.06</v>
      </c>
      <c r="K76" s="111" t="s">
        <v>137</v>
      </c>
    </row>
    <row r="77" spans="1:11">
      <c r="A77" s="139"/>
      <c r="B77" s="115">
        <v>12</v>
      </c>
      <c r="C77" s="110" t="s">
        <v>233</v>
      </c>
      <c r="D77" s="116">
        <v>113.3</v>
      </c>
      <c r="E77" s="116">
        <v>24.6</v>
      </c>
      <c r="F77" s="117">
        <v>3.61</v>
      </c>
      <c r="G77" s="111" t="s">
        <v>154</v>
      </c>
      <c r="H77" s="116">
        <v>1071.4000000000001</v>
      </c>
      <c r="I77" s="116">
        <v>1122.8</v>
      </c>
      <c r="J77" s="117">
        <v>-0.05</v>
      </c>
      <c r="K77" s="111" t="s">
        <v>137</v>
      </c>
    </row>
    <row r="78" spans="1:11">
      <c r="A78" s="139"/>
      <c r="B78" s="115">
        <v>13</v>
      </c>
      <c r="C78" s="110" t="s">
        <v>234</v>
      </c>
      <c r="D78" s="116">
        <v>94.2</v>
      </c>
      <c r="E78" s="116">
        <v>25.7</v>
      </c>
      <c r="F78" s="117">
        <v>2.67</v>
      </c>
      <c r="G78" s="111" t="s">
        <v>154</v>
      </c>
      <c r="H78" s="116">
        <v>1172.2</v>
      </c>
      <c r="I78" s="116">
        <v>1146.2</v>
      </c>
      <c r="J78" s="117">
        <v>0.02</v>
      </c>
      <c r="K78" s="111" t="s">
        <v>137</v>
      </c>
    </row>
  </sheetData>
  <mergeCells count="27">
    <mergeCell ref="C59:D59"/>
    <mergeCell ref="F59:K59"/>
    <mergeCell ref="D63:G63"/>
    <mergeCell ref="H63:K63"/>
    <mergeCell ref="C56:D56"/>
    <mergeCell ref="F56:K56"/>
    <mergeCell ref="C57:D57"/>
    <mergeCell ref="F57:K57"/>
    <mergeCell ref="C58:D58"/>
    <mergeCell ref="F58:K58"/>
    <mergeCell ref="C53:D53"/>
    <mergeCell ref="F53:K53"/>
    <mergeCell ref="C54:D54"/>
    <mergeCell ref="F54:K54"/>
    <mergeCell ref="C55:D55"/>
    <mergeCell ref="F55:K55"/>
    <mergeCell ref="B4:M4"/>
    <mergeCell ref="G8:H8"/>
    <mergeCell ref="I8:J8"/>
    <mergeCell ref="K8:L8"/>
    <mergeCell ref="C38:M38"/>
    <mergeCell ref="C40:M40"/>
    <mergeCell ref="K46:K48"/>
    <mergeCell ref="C41:M41"/>
    <mergeCell ref="C39:M39"/>
    <mergeCell ref="H44:K44"/>
    <mergeCell ref="J43:K43"/>
  </mergeCells>
  <pageMargins left="0.70866141732283472" right="0.70866141732283472" top="0.74803149606299213" bottom="0.74803149606299213" header="0.31496062992125984" footer="0.31496062992125984"/>
  <pageSetup paperSize="9" scale="42" orientation="landscape" r:id="rId1"/>
  <rowBreaks count="1" manualBreakCount="1">
    <brk id="4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Nodal crop- Sugarcane</vt:lpstr>
      <vt:lpstr>Nodal State-UP</vt:lpstr>
      <vt:lpstr>Nodal State- Uttarakhand</vt:lpstr>
      <vt:lpstr>'Nodal State- Uttarakhand'!Print_Area</vt:lpstr>
      <vt:lpstr>'Nodal State-UP'!Print_Area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2022-09-30T04:40:16Z</dcterms:modified>
</cp:coreProperties>
</file>